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 kolo" sheetId="1" r:id="rId1"/>
  </sheets>
  <definedNames/>
  <calcPr fullCalcOnLoad="1"/>
</workbook>
</file>

<file path=xl/sharedStrings.xml><?xml version="1.0" encoding="utf-8"?>
<sst xmlns="http://schemas.openxmlformats.org/spreadsheetml/2006/main" count="136" uniqueCount="43">
  <si>
    <t>ŽENY</t>
  </si>
  <si>
    <t>1.Liga Karate 2010</t>
  </si>
  <si>
    <t>KarateRec.com</t>
  </si>
  <si>
    <t>vzor</t>
  </si>
  <si>
    <t>5 týmů - 3x každý s každým</t>
  </si>
  <si>
    <t>SKR SU Ústí n.L. A</t>
  </si>
  <si>
    <t>1.kolo</t>
  </si>
  <si>
    <t>:</t>
  </si>
  <si>
    <t>Slavia TU Liberec</t>
  </si>
  <si>
    <t>2.kolo</t>
  </si>
  <si>
    <t>výsledek zápasu</t>
  </si>
  <si>
    <t>TJ Karate Č. Budějovice</t>
  </si>
  <si>
    <t>3.kolo</t>
  </si>
  <si>
    <t>součet skóre závodníků týmu v daném zápase</t>
  </si>
  <si>
    <t>SKK Shotokan Liberec</t>
  </si>
  <si>
    <t>body z daného zápasu do žebříčku ligy 2009</t>
  </si>
  <si>
    <t>SK Karate Spartak HK</t>
  </si>
  <si>
    <t>tabulka skóre</t>
  </si>
  <si>
    <t>1.liga karate družstev – ženy</t>
  </si>
  <si>
    <t>-</t>
  </si>
  <si>
    <t>1. liga karate 2010 - ženy</t>
  </si>
  <si>
    <t>body</t>
  </si>
  <si>
    <t>skóre týmu</t>
  </si>
  <si>
    <t>skóre závodníků</t>
  </si>
  <si>
    <t>statistiky po 2.kole</t>
  </si>
  <si>
    <t>skóre</t>
  </si>
  <si>
    <t>rozdíl</t>
  </si>
  <si>
    <t>poměr</t>
  </si>
  <si>
    <t xml:space="preserve"> </t>
  </si>
  <si>
    <t>pořadí</t>
  </si>
  <si>
    <t>final</t>
  </si>
  <si>
    <t>1. Místo</t>
  </si>
  <si>
    <t>2. Místo</t>
  </si>
  <si>
    <t>3. Místo</t>
  </si>
  <si>
    <t>4. Místo</t>
  </si>
  <si>
    <t>5. Místo</t>
  </si>
  <si>
    <t>6. Místo</t>
  </si>
  <si>
    <t>SKR SU Ústí n.L. B</t>
  </si>
  <si>
    <t>X</t>
  </si>
  <si>
    <t>rozdíl skóre zápasů závodníků</t>
  </si>
  <si>
    <t>rozdíl skóre zápasů týmů</t>
  </si>
  <si>
    <t>Po 2.kole</t>
  </si>
  <si>
    <t>Po 1.kole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</si>
</sst>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20">
    <xf numFmtId="164" fontId="0" fillId="0" borderId="0" xfId="0" applyAlignment="1">
      <alignment/>
    </xf>
    <xf numFmtId="164" fontId="18" fillId="2" borderId="0" xfId="0" applyFont="1" applyFill="1" applyBorder="1" applyAlignment="1" applyProtection="1">
      <alignment horizontal="center" vertical="center"/>
      <protection locked="0"/>
    </xf>
    <xf numFmtId="164" fontId="19" fillId="5" borderId="10" xfId="0" applyFont="1" applyFill="1" applyBorder="1" applyAlignment="1" applyProtection="1">
      <alignment horizontal="center" vertical="center"/>
      <protection locked="0"/>
    </xf>
    <xf numFmtId="164" fontId="20" fillId="5" borderId="11" xfId="0" applyFont="1" applyFill="1" applyBorder="1" applyAlignment="1" applyProtection="1">
      <alignment horizontal="center" vertical="center"/>
      <protection locked="0"/>
    </xf>
    <xf numFmtId="164" fontId="20" fillId="5" borderId="12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21" fillId="2" borderId="0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Fill="1" applyAlignment="1" applyProtection="1">
      <alignment/>
      <protection locked="0"/>
    </xf>
    <xf numFmtId="164" fontId="0" fillId="8" borderId="13" xfId="0" applyFill="1" applyBorder="1" applyAlignment="1" applyProtection="1">
      <alignment/>
      <protection locked="0"/>
    </xf>
    <xf numFmtId="164" fontId="0" fillId="8" borderId="14" xfId="0" applyFill="1" applyBorder="1" applyAlignment="1" applyProtection="1">
      <alignment/>
      <protection locked="0"/>
    </xf>
    <xf numFmtId="164" fontId="18" fillId="8" borderId="14" xfId="0" applyFont="1" applyFill="1" applyBorder="1" applyAlignment="1" applyProtection="1">
      <alignment horizontal="center"/>
      <protection locked="0"/>
    </xf>
    <xf numFmtId="164" fontId="0" fillId="8" borderId="15" xfId="0" applyFill="1" applyBorder="1" applyAlignment="1" applyProtection="1">
      <alignment/>
      <protection locked="0"/>
    </xf>
    <xf numFmtId="164" fontId="0" fillId="8" borderId="16" xfId="0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8" borderId="17" xfId="0" applyFill="1" applyBorder="1" applyAlignment="1" applyProtection="1">
      <alignment/>
      <protection locked="0"/>
    </xf>
    <xf numFmtId="164" fontId="22" fillId="5" borderId="18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6" fontId="0" fillId="8" borderId="18" xfId="0" applyNumberFormat="1" applyFont="1" applyFill="1" applyBorder="1" applyAlignment="1">
      <alignment horizontal="center" vertical="center"/>
    </xf>
    <xf numFmtId="166" fontId="0" fillId="2" borderId="0" xfId="0" applyNumberFormat="1" applyFill="1" applyAlignment="1">
      <alignment/>
    </xf>
    <xf numFmtId="164" fontId="0" fillId="5" borderId="19" xfId="0" applyFill="1" applyBorder="1" applyAlignment="1" applyProtection="1">
      <alignment horizontal="center" vertical="center"/>
      <protection locked="0"/>
    </xf>
    <xf numFmtId="164" fontId="0" fillId="5" borderId="20" xfId="0" applyFill="1" applyBorder="1" applyAlignment="1" applyProtection="1">
      <alignment horizontal="center" vertical="center"/>
      <protection locked="0"/>
    </xf>
    <xf numFmtId="164" fontId="22" fillId="5" borderId="19" xfId="0" applyFont="1" applyFill="1" applyBorder="1" applyAlignment="1" applyProtection="1">
      <alignment horizontal="center" vertical="center"/>
      <protection locked="0"/>
    </xf>
    <xf numFmtId="164" fontId="22" fillId="5" borderId="21" xfId="0" applyFont="1" applyFill="1" applyBorder="1" applyAlignment="1" applyProtection="1">
      <alignment horizontal="center" vertical="center"/>
      <protection locked="0"/>
    </xf>
    <xf numFmtId="164" fontId="22" fillId="5" borderId="22" xfId="0" applyFont="1" applyFill="1" applyBorder="1" applyAlignment="1" applyProtection="1">
      <alignment horizontal="center" vertical="center"/>
      <protection locked="0"/>
    </xf>
    <xf numFmtId="164" fontId="0" fillId="5" borderId="21" xfId="0" applyFill="1" applyBorder="1" applyAlignment="1" applyProtection="1">
      <alignment horizontal="center" vertical="center"/>
      <protection locked="0"/>
    </xf>
    <xf numFmtId="164" fontId="0" fillId="5" borderId="12" xfId="0" applyFill="1" applyBorder="1" applyAlignment="1" applyProtection="1">
      <alignment horizontal="center" vertical="center"/>
      <protection locked="0"/>
    </xf>
    <xf numFmtId="164" fontId="22" fillId="5" borderId="23" xfId="0" applyFont="1" applyFill="1" applyBorder="1" applyAlignment="1">
      <alignment horizontal="center"/>
    </xf>
    <xf numFmtId="166" fontId="0" fillId="18" borderId="23" xfId="0" applyNumberFormat="1" applyFont="1" applyFill="1" applyBorder="1" applyAlignment="1">
      <alignment horizontal="center" vertical="center"/>
    </xf>
    <xf numFmtId="164" fontId="0" fillId="8" borderId="24" xfId="0" applyFill="1" applyBorder="1" applyAlignment="1" applyProtection="1">
      <alignment/>
      <protection locked="0"/>
    </xf>
    <xf numFmtId="164" fontId="0" fillId="8" borderId="25" xfId="0" applyFont="1" applyFill="1" applyBorder="1" applyAlignment="1" applyProtection="1">
      <alignment horizontal="center"/>
      <protection locked="0"/>
    </xf>
    <xf numFmtId="166" fontId="0" fillId="0" borderId="26" xfId="0" applyNumberFormat="1" applyFont="1" applyBorder="1" applyAlignment="1">
      <alignment horizontal="center" vertical="center"/>
    </xf>
    <xf numFmtId="164" fontId="0" fillId="8" borderId="27" xfId="0" applyFill="1" applyBorder="1" applyAlignment="1" applyProtection="1">
      <alignment/>
      <protection locked="0"/>
    </xf>
    <xf numFmtId="164" fontId="0" fillId="8" borderId="28" xfId="0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22" fillId="5" borderId="26" xfId="0" applyFont="1" applyFill="1" applyBorder="1" applyAlignment="1">
      <alignment horizontal="center"/>
    </xf>
    <xf numFmtId="164" fontId="0" fillId="8" borderId="29" xfId="0" applyFill="1" applyBorder="1" applyAlignment="1" applyProtection="1">
      <alignment/>
      <protection locked="0"/>
    </xf>
    <xf numFmtId="164" fontId="0" fillId="8" borderId="30" xfId="0" applyFill="1" applyBorder="1" applyAlignment="1" applyProtection="1">
      <alignment/>
      <protection locked="0"/>
    </xf>
    <xf numFmtId="164" fontId="0" fillId="8" borderId="30" xfId="0" applyFill="1" applyBorder="1" applyAlignment="1">
      <alignment/>
    </xf>
    <xf numFmtId="164" fontId="0" fillId="8" borderId="31" xfId="0" applyFill="1" applyBorder="1" applyAlignment="1">
      <alignment/>
    </xf>
    <xf numFmtId="164" fontId="0" fillId="0" borderId="32" xfId="0" applyFont="1" applyBorder="1" applyAlignment="1">
      <alignment horizontal="center" vertical="center"/>
    </xf>
    <xf numFmtId="164" fontId="0" fillId="0" borderId="18" xfId="0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23" fillId="17" borderId="33" xfId="0" applyFont="1" applyFill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2" borderId="0" xfId="0" applyFill="1" applyAlignment="1">
      <alignment horizontal="center" vertical="center"/>
    </xf>
    <xf numFmtId="164" fontId="22" fillId="0" borderId="18" xfId="0" applyFont="1" applyFill="1" applyBorder="1" applyAlignment="1">
      <alignment horizontal="center" vertical="center"/>
    </xf>
    <xf numFmtId="164" fontId="24" fillId="0" borderId="26" xfId="0" applyFont="1" applyFill="1" applyBorder="1" applyAlignment="1">
      <alignment horizontal="center" vertical="center"/>
    </xf>
    <xf numFmtId="164" fontId="0" fillId="0" borderId="34" xfId="0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2" fillId="0" borderId="23" xfId="0" applyFont="1" applyFill="1" applyBorder="1" applyAlignment="1">
      <alignment horizontal="center" vertical="center"/>
    </xf>
    <xf numFmtId="164" fontId="0" fillId="8" borderId="10" xfId="0" applyFont="1" applyFill="1" applyBorder="1" applyAlignment="1">
      <alignment horizontal="center" vertical="center"/>
    </xf>
    <xf numFmtId="164" fontId="0" fillId="8" borderId="20" xfId="0" applyFont="1" applyFill="1" applyBorder="1" applyAlignment="1" applyProtection="1">
      <alignment horizontal="center" vertical="center"/>
      <protection locked="0"/>
    </xf>
    <xf numFmtId="164" fontId="22" fillId="8" borderId="19" xfId="0" applyFont="1" applyFill="1" applyBorder="1" applyAlignment="1" applyProtection="1">
      <alignment horizontal="center" vertical="center"/>
      <protection locked="0"/>
    </xf>
    <xf numFmtId="164" fontId="22" fillId="8" borderId="21" xfId="0" applyFont="1" applyFill="1" applyBorder="1" applyAlignment="1">
      <alignment horizontal="center" vertical="center"/>
    </xf>
    <xf numFmtId="164" fontId="22" fillId="8" borderId="22" xfId="0" applyFont="1" applyFill="1" applyBorder="1" applyAlignment="1" applyProtection="1">
      <alignment horizontal="center" vertical="center"/>
      <protection locked="0"/>
    </xf>
    <xf numFmtId="164" fontId="0" fillId="8" borderId="35" xfId="0" applyFont="1" applyFill="1" applyBorder="1" applyAlignment="1" applyProtection="1">
      <alignment horizontal="center" vertical="center"/>
      <protection locked="0"/>
    </xf>
    <xf numFmtId="164" fontId="0" fillId="8" borderId="12" xfId="0" applyFont="1" applyFill="1" applyBorder="1" applyAlignment="1">
      <alignment horizontal="center" vertical="center"/>
    </xf>
    <xf numFmtId="164" fontId="24" fillId="0" borderId="36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8" borderId="37" xfId="0" applyFont="1" applyFill="1" applyBorder="1" applyAlignment="1">
      <alignment horizontal="center" vertical="center"/>
    </xf>
    <xf numFmtId="164" fontId="0" fillId="8" borderId="25" xfId="0" applyFont="1" applyFill="1" applyBorder="1" applyAlignment="1" applyProtection="1">
      <alignment horizontal="center" vertical="center"/>
      <protection locked="0"/>
    </xf>
    <xf numFmtId="164" fontId="0" fillId="8" borderId="38" xfId="0" applyFont="1" applyFill="1" applyBorder="1" applyAlignment="1" applyProtection="1">
      <alignment horizontal="center" vertical="center"/>
      <protection locked="0"/>
    </xf>
    <xf numFmtId="164" fontId="0" fillId="8" borderId="25" xfId="0" applyFont="1" applyFill="1" applyBorder="1" applyAlignment="1">
      <alignment horizontal="center" vertical="center"/>
    </xf>
    <xf numFmtId="164" fontId="0" fillId="8" borderId="39" xfId="0" applyFont="1" applyFill="1" applyBorder="1" applyAlignment="1">
      <alignment horizontal="center" vertical="center"/>
    </xf>
    <xf numFmtId="164" fontId="0" fillId="8" borderId="40" xfId="0" applyFont="1" applyFill="1" applyBorder="1" applyAlignment="1" applyProtection="1">
      <alignment horizontal="center" vertical="center"/>
      <protection locked="0"/>
    </xf>
    <xf numFmtId="164" fontId="0" fillId="8" borderId="41" xfId="0" applyFont="1" applyFill="1" applyBorder="1" applyAlignment="1" applyProtection="1">
      <alignment horizontal="center" vertical="center"/>
      <protection locked="0"/>
    </xf>
    <xf numFmtId="164" fontId="0" fillId="8" borderId="42" xfId="0" applyFont="1" applyFill="1" applyBorder="1" applyAlignment="1">
      <alignment horizontal="center" vertical="center"/>
    </xf>
    <xf numFmtId="164" fontId="0" fillId="8" borderId="40" xfId="0" applyFont="1" applyFill="1" applyBorder="1" applyAlignment="1">
      <alignment horizontal="center" vertical="center"/>
    </xf>
    <xf numFmtId="164" fontId="0" fillId="8" borderId="28" xfId="0" applyFont="1" applyFill="1" applyBorder="1" applyAlignment="1">
      <alignment horizontal="center" vertical="center"/>
    </xf>
    <xf numFmtId="164" fontId="22" fillId="0" borderId="26" xfId="0" applyFont="1" applyFill="1" applyBorder="1" applyAlignment="1">
      <alignment horizontal="center" vertical="center"/>
    </xf>
    <xf numFmtId="164" fontId="0" fillId="8" borderId="20" xfId="0" applyFont="1" applyFill="1" applyBorder="1" applyAlignment="1">
      <alignment horizontal="center" vertical="center"/>
    </xf>
    <xf numFmtId="164" fontId="0" fillId="8" borderId="43" xfId="0" applyFont="1" applyFill="1" applyBorder="1" applyAlignment="1">
      <alignment horizontal="center" vertical="center"/>
    </xf>
    <xf numFmtId="164" fontId="0" fillId="8" borderId="44" xfId="0" applyFont="1" applyFill="1" applyBorder="1" applyAlignment="1" applyProtection="1">
      <alignment horizontal="center" vertical="center"/>
      <protection locked="0"/>
    </xf>
    <xf numFmtId="164" fontId="0" fillId="8" borderId="45" xfId="0" applyFont="1" applyFill="1" applyBorder="1" applyAlignment="1" applyProtection="1">
      <alignment horizontal="center" vertical="center"/>
      <protection locked="0"/>
    </xf>
    <xf numFmtId="164" fontId="0" fillId="8" borderId="46" xfId="0" applyFont="1" applyFill="1" applyBorder="1" applyAlignment="1">
      <alignment horizontal="center" vertical="center"/>
    </xf>
    <xf numFmtId="164" fontId="0" fillId="18" borderId="10" xfId="0" applyFont="1" applyFill="1" applyBorder="1" applyAlignment="1">
      <alignment horizontal="center" vertical="center"/>
    </xf>
    <xf numFmtId="164" fontId="0" fillId="18" borderId="20" xfId="0" applyFont="1" applyFill="1" applyBorder="1" applyAlignment="1" applyProtection="1">
      <alignment horizontal="center" vertical="center"/>
      <protection locked="0"/>
    </xf>
    <xf numFmtId="164" fontId="22" fillId="18" borderId="19" xfId="0" applyFont="1" applyFill="1" applyBorder="1" applyAlignment="1" applyProtection="1">
      <alignment horizontal="center" vertical="center"/>
      <protection locked="0"/>
    </xf>
    <xf numFmtId="164" fontId="22" fillId="18" borderId="21" xfId="0" applyFont="1" applyFill="1" applyBorder="1" applyAlignment="1">
      <alignment horizontal="center" vertical="center"/>
    </xf>
    <xf numFmtId="164" fontId="22" fillId="18" borderId="22" xfId="0" applyFont="1" applyFill="1" applyBorder="1" applyAlignment="1" applyProtection="1">
      <alignment horizontal="center" vertical="center"/>
      <protection locked="0"/>
    </xf>
    <xf numFmtId="164" fontId="0" fillId="18" borderId="35" xfId="0" applyFont="1" applyFill="1" applyBorder="1" applyAlignment="1" applyProtection="1">
      <alignment horizontal="center" vertical="center"/>
      <protection locked="0"/>
    </xf>
    <xf numFmtId="164" fontId="0" fillId="18" borderId="1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2" borderId="17" xfId="0" applyFont="1" applyFill="1" applyBorder="1" applyAlignment="1">
      <alignment horizontal="center"/>
    </xf>
    <xf numFmtId="164" fontId="0" fillId="18" borderId="37" xfId="0" applyFont="1" applyFill="1" applyBorder="1" applyAlignment="1">
      <alignment horizontal="center" vertical="center"/>
    </xf>
    <xf numFmtId="164" fontId="0" fillId="18" borderId="25" xfId="0" applyFont="1" applyFill="1" applyBorder="1" applyAlignment="1" applyProtection="1">
      <alignment horizontal="center" vertical="center"/>
      <protection locked="0"/>
    </xf>
    <xf numFmtId="164" fontId="0" fillId="18" borderId="38" xfId="0" applyFont="1" applyFill="1" applyBorder="1" applyAlignment="1" applyProtection="1">
      <alignment horizontal="center" vertical="center"/>
      <protection locked="0"/>
    </xf>
    <xf numFmtId="164" fontId="0" fillId="18" borderId="25" xfId="0" applyFont="1" applyFill="1" applyBorder="1" applyAlignment="1">
      <alignment horizontal="center" vertical="center"/>
    </xf>
    <xf numFmtId="164" fontId="0" fillId="18" borderId="39" xfId="0" applyFont="1" applyFill="1" applyBorder="1" applyAlignment="1">
      <alignment horizontal="center" vertical="center"/>
    </xf>
    <xf numFmtId="164" fontId="0" fillId="18" borderId="40" xfId="0" applyFont="1" applyFill="1" applyBorder="1" applyAlignment="1" applyProtection="1">
      <alignment horizontal="center" vertical="center"/>
      <protection locked="0"/>
    </xf>
    <xf numFmtId="164" fontId="0" fillId="18" borderId="41" xfId="0" applyFont="1" applyFill="1" applyBorder="1" applyAlignment="1" applyProtection="1">
      <alignment horizontal="center" vertical="center"/>
      <protection locked="0"/>
    </xf>
    <xf numFmtId="164" fontId="0" fillId="18" borderId="42" xfId="0" applyFont="1" applyFill="1" applyBorder="1" applyAlignment="1">
      <alignment horizontal="center" vertical="center"/>
    </xf>
    <xf numFmtId="164" fontId="0" fillId="18" borderId="40" xfId="0" applyFont="1" applyFill="1" applyBorder="1" applyAlignment="1">
      <alignment horizontal="center" vertical="center"/>
    </xf>
    <xf numFmtId="164" fontId="0" fillId="18" borderId="25" xfId="0" applyFill="1" applyBorder="1" applyAlignment="1" applyProtection="1">
      <alignment horizontal="center" vertical="center"/>
      <protection locked="0"/>
    </xf>
    <xf numFmtId="164" fontId="0" fillId="18" borderId="28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18" borderId="20" xfId="0" applyFont="1" applyFill="1" applyBorder="1" applyAlignment="1">
      <alignment horizontal="center" vertical="center"/>
    </xf>
    <xf numFmtId="164" fontId="0" fillId="18" borderId="43" xfId="0" applyFont="1" applyFill="1" applyBorder="1" applyAlignment="1">
      <alignment horizontal="center" vertical="center"/>
    </xf>
    <xf numFmtId="164" fontId="0" fillId="18" borderId="44" xfId="0" applyFont="1" applyFill="1" applyBorder="1" applyAlignment="1" applyProtection="1">
      <alignment horizontal="center" vertical="center"/>
      <protection locked="0"/>
    </xf>
    <xf numFmtId="164" fontId="0" fillId="18" borderId="45" xfId="0" applyFont="1" applyFill="1" applyBorder="1" applyAlignment="1" applyProtection="1">
      <alignment horizontal="center" vertical="center"/>
      <protection locked="0"/>
    </xf>
    <xf numFmtId="164" fontId="0" fillId="18" borderId="46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2" fillId="2" borderId="10" xfId="0" applyFont="1" applyFill="1" applyBorder="1" applyAlignment="1">
      <alignment horizontal="center" vertical="center"/>
    </xf>
    <xf numFmtId="164" fontId="0" fillId="2" borderId="20" xfId="0" applyFill="1" applyBorder="1" applyAlignment="1" applyProtection="1">
      <alignment horizontal="center" vertical="center"/>
      <protection locked="0"/>
    </xf>
    <xf numFmtId="164" fontId="0" fillId="2" borderId="19" xfId="0" applyFill="1" applyBorder="1" applyAlignment="1" applyProtection="1">
      <alignment horizontal="center" vertical="center"/>
      <protection locked="0"/>
    </xf>
    <xf numFmtId="164" fontId="22" fillId="2" borderId="21" xfId="0" applyFont="1" applyFill="1" applyBorder="1" applyAlignment="1">
      <alignment horizontal="center" vertical="center"/>
    </xf>
    <xf numFmtId="164" fontId="0" fillId="2" borderId="22" xfId="0" applyFill="1" applyBorder="1" applyAlignment="1" applyProtection="1">
      <alignment horizontal="center" vertical="center"/>
      <protection locked="0"/>
    </xf>
    <xf numFmtId="164" fontId="0" fillId="2" borderId="35" xfId="0" applyFill="1" applyBorder="1" applyAlignment="1" applyProtection="1">
      <alignment horizontal="center" vertical="center"/>
      <protection locked="0"/>
    </xf>
    <xf numFmtId="164" fontId="22" fillId="2" borderId="12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22" fillId="2" borderId="37" xfId="0" applyFont="1" applyFill="1" applyBorder="1" applyAlignment="1">
      <alignment horizontal="center" vertical="center"/>
    </xf>
    <xf numFmtId="164" fontId="0" fillId="2" borderId="25" xfId="0" applyFill="1" applyBorder="1" applyAlignment="1" applyProtection="1">
      <alignment horizontal="center" vertical="center"/>
      <protection locked="0"/>
    </xf>
    <xf numFmtId="164" fontId="0" fillId="2" borderId="38" xfId="0" applyFill="1" applyBorder="1" applyAlignment="1" applyProtection="1">
      <alignment horizontal="center" vertical="center"/>
      <protection locked="0"/>
    </xf>
    <xf numFmtId="164" fontId="22" fillId="2" borderId="25" xfId="0" applyFont="1" applyFill="1" applyBorder="1" applyAlignment="1">
      <alignment horizontal="center" vertical="center"/>
    </xf>
    <xf numFmtId="164" fontId="22" fillId="2" borderId="39" xfId="0" applyFont="1" applyFill="1" applyBorder="1" applyAlignment="1">
      <alignment horizontal="center" vertical="center"/>
    </xf>
    <xf numFmtId="164" fontId="0" fillId="2" borderId="40" xfId="0" applyFill="1" applyBorder="1" applyAlignment="1" applyProtection="1">
      <alignment horizontal="center" vertical="center"/>
      <protection locked="0"/>
    </xf>
    <xf numFmtId="164" fontId="0" fillId="2" borderId="41" xfId="0" applyFill="1" applyBorder="1" applyAlignment="1" applyProtection="1">
      <alignment horizontal="center" vertical="center"/>
      <protection locked="0"/>
    </xf>
    <xf numFmtId="164" fontId="22" fillId="2" borderId="42" xfId="0" applyFont="1" applyFill="1" applyBorder="1" applyAlignment="1">
      <alignment horizontal="center" vertical="center"/>
    </xf>
    <xf numFmtId="164" fontId="22" fillId="2" borderId="40" xfId="0" applyFont="1" applyFill="1" applyBorder="1" applyAlignment="1">
      <alignment horizontal="center" vertical="center"/>
    </xf>
    <xf numFmtId="164" fontId="22" fillId="2" borderId="43" xfId="0" applyFont="1" applyFill="1" applyBorder="1" applyAlignment="1">
      <alignment horizontal="center" vertical="center"/>
    </xf>
    <xf numFmtId="164" fontId="0" fillId="2" borderId="44" xfId="0" applyFill="1" applyBorder="1" applyAlignment="1" applyProtection="1">
      <alignment horizontal="center" vertical="center"/>
      <protection locked="0"/>
    </xf>
    <xf numFmtId="164" fontId="0" fillId="2" borderId="45" xfId="0" applyFill="1" applyBorder="1" applyAlignment="1" applyProtection="1">
      <alignment horizontal="center" vertical="center"/>
      <protection locked="0"/>
    </xf>
    <xf numFmtId="164" fontId="22" fillId="2" borderId="46" xfId="0" applyFont="1" applyFill="1" applyBorder="1" applyAlignment="1">
      <alignment horizontal="center" vertical="center"/>
    </xf>
    <xf numFmtId="164" fontId="22" fillId="2" borderId="44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center" vertical="center"/>
    </xf>
    <xf numFmtId="164" fontId="22" fillId="17" borderId="34" xfId="0" applyFont="1" applyFill="1" applyBorder="1" applyAlignment="1">
      <alignment horizontal="center"/>
    </xf>
    <xf numFmtId="164" fontId="25" fillId="17" borderId="33" xfId="0" applyFont="1" applyFill="1" applyBorder="1" applyAlignment="1">
      <alignment horizontal="center" vertical="center"/>
    </xf>
    <xf numFmtId="164" fontId="22" fillId="17" borderId="18" xfId="0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0" fillId="17" borderId="36" xfId="0" applyFont="1" applyFill="1" applyBorder="1" applyAlignment="1">
      <alignment horizontal="center" vertical="center"/>
    </xf>
    <xf numFmtId="164" fontId="26" fillId="17" borderId="47" xfId="0" applyFont="1" applyFill="1" applyBorder="1" applyAlignment="1">
      <alignment horizontal="center" vertical="center"/>
    </xf>
    <xf numFmtId="164" fontId="0" fillId="17" borderId="48" xfId="0" applyFont="1" applyFill="1" applyBorder="1" applyAlignment="1">
      <alignment horizontal="center" vertical="center"/>
    </xf>
    <xf numFmtId="167" fontId="0" fillId="17" borderId="49" xfId="0" applyNumberFormat="1" applyFont="1" applyFill="1" applyBorder="1" applyAlignment="1">
      <alignment horizontal="center" vertical="center"/>
    </xf>
    <xf numFmtId="164" fontId="22" fillId="5" borderId="25" xfId="0" applyFont="1" applyFill="1" applyBorder="1" applyAlignment="1" applyProtection="1">
      <alignment horizontal="center" vertical="center"/>
      <protection locked="0"/>
    </xf>
    <xf numFmtId="165" fontId="25" fillId="2" borderId="50" xfId="0" applyNumberFormat="1" applyFont="1" applyFill="1" applyBorder="1" applyAlignment="1">
      <alignment horizontal="center" vertical="center" wrapText="1" readingOrder="1"/>
    </xf>
    <xf numFmtId="164" fontId="26" fillId="2" borderId="51" xfId="0" applyFont="1" applyFill="1" applyBorder="1" applyAlignment="1">
      <alignment horizontal="right" vertical="center" wrapText="1" readingOrder="1"/>
    </xf>
    <xf numFmtId="164" fontId="26" fillId="2" borderId="52" xfId="0" applyFont="1" applyFill="1" applyBorder="1" applyAlignment="1">
      <alignment horizontal="center" vertical="center"/>
    </xf>
    <xf numFmtId="164" fontId="26" fillId="2" borderId="38" xfId="0" applyFont="1" applyFill="1" applyBorder="1" applyAlignment="1">
      <alignment horizontal="left" vertical="center"/>
    </xf>
    <xf numFmtId="165" fontId="22" fillId="2" borderId="38" xfId="0" applyNumberFormat="1" applyFont="1" applyFill="1" applyBorder="1" applyAlignment="1">
      <alignment horizontal="center" vertical="center"/>
    </xf>
    <xf numFmtId="168" fontId="0" fillId="2" borderId="28" xfId="0" applyNumberFormat="1" applyFont="1" applyFill="1" applyBorder="1" applyAlignment="1">
      <alignment horizontal="center" vertical="center"/>
    </xf>
    <xf numFmtId="164" fontId="26" fillId="2" borderId="51" xfId="0" applyFont="1" applyFill="1" applyBorder="1" applyAlignment="1">
      <alignment horizontal="right" vertical="center"/>
    </xf>
    <xf numFmtId="164" fontId="0" fillId="2" borderId="0" xfId="0" applyFill="1" applyBorder="1" applyAlignment="1">
      <alignment horizontal="left" vertical="center"/>
    </xf>
    <xf numFmtId="164" fontId="22" fillId="5" borderId="53" xfId="0" applyFont="1" applyFill="1" applyBorder="1" applyAlignment="1" applyProtection="1">
      <alignment horizontal="center" vertical="center"/>
      <protection locked="0"/>
    </xf>
    <xf numFmtId="165" fontId="25" fillId="2" borderId="23" xfId="0" applyNumberFormat="1" applyFont="1" applyFill="1" applyBorder="1" applyAlignment="1">
      <alignment horizontal="center" vertical="center"/>
    </xf>
    <xf numFmtId="164" fontId="26" fillId="2" borderId="54" xfId="0" applyFont="1" applyFill="1" applyBorder="1" applyAlignment="1">
      <alignment horizontal="right" vertical="center"/>
    </xf>
    <xf numFmtId="164" fontId="26" fillId="2" borderId="55" xfId="0" applyFont="1" applyFill="1" applyBorder="1" applyAlignment="1">
      <alignment horizontal="center" vertical="center"/>
    </xf>
    <xf numFmtId="164" fontId="26" fillId="2" borderId="56" xfId="0" applyFont="1" applyFill="1" applyBorder="1" applyAlignment="1">
      <alignment horizontal="left" vertical="center"/>
    </xf>
    <xf numFmtId="165" fontId="22" fillId="2" borderId="56" xfId="0" applyNumberFormat="1" applyFont="1" applyFill="1" applyBorder="1" applyAlignment="1">
      <alignment horizontal="center" vertical="center"/>
    </xf>
    <xf numFmtId="168" fontId="0" fillId="2" borderId="57" xfId="0" applyNumberFormat="1" applyFont="1" applyFill="1" applyBorder="1" applyAlignment="1">
      <alignment horizontal="center" vertical="center"/>
    </xf>
    <xf numFmtId="165" fontId="25" fillId="2" borderId="26" xfId="0" applyNumberFormat="1" applyFont="1" applyFill="1" applyBorder="1" applyAlignment="1">
      <alignment horizontal="center" vertical="center"/>
    </xf>
    <xf numFmtId="164" fontId="26" fillId="2" borderId="36" xfId="0" applyFont="1" applyFill="1" applyBorder="1" applyAlignment="1">
      <alignment horizontal="right" vertical="center"/>
    </xf>
    <xf numFmtId="164" fontId="26" fillId="2" borderId="58" xfId="0" applyFont="1" applyFill="1" applyBorder="1" applyAlignment="1">
      <alignment horizontal="center" vertical="center"/>
    </xf>
    <xf numFmtId="164" fontId="26" fillId="2" borderId="59" xfId="0" applyFont="1" applyFill="1" applyBorder="1" applyAlignment="1">
      <alignment horizontal="left" vertical="center"/>
    </xf>
    <xf numFmtId="165" fontId="22" fillId="2" borderId="59" xfId="0" applyNumberFormat="1" applyFont="1" applyFill="1" applyBorder="1" applyAlignment="1">
      <alignment horizontal="center" vertical="center"/>
    </xf>
    <xf numFmtId="168" fontId="0" fillId="2" borderId="49" xfId="0" applyNumberFormat="1" applyFont="1" applyFill="1" applyBorder="1" applyAlignment="1">
      <alignment horizontal="center" vertical="center"/>
    </xf>
    <xf numFmtId="164" fontId="22" fillId="2" borderId="0" xfId="0" applyFont="1" applyFill="1" applyBorder="1" applyAlignment="1" applyProtection="1">
      <alignment horizontal="center" vertical="center"/>
      <protection locked="0"/>
    </xf>
    <xf numFmtId="165" fontId="25" fillId="2" borderId="0" xfId="0" applyNumberFormat="1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right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left" vertical="center"/>
    </xf>
    <xf numFmtId="165" fontId="22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164" fontId="0" fillId="17" borderId="10" xfId="0" applyFont="1" applyFill="1" applyBorder="1" applyAlignment="1">
      <alignment horizontal="center" vertical="center"/>
    </xf>
    <xf numFmtId="164" fontId="22" fillId="17" borderId="11" xfId="0" applyFont="1" applyFill="1" applyBorder="1" applyAlignment="1">
      <alignment horizontal="center" vertical="center"/>
    </xf>
    <xf numFmtId="164" fontId="22" fillId="17" borderId="12" xfId="0" applyFont="1" applyFill="1" applyBorder="1" applyAlignment="1">
      <alignment horizontal="center" vertical="center"/>
    </xf>
    <xf numFmtId="164" fontId="22" fillId="5" borderId="39" xfId="0" applyFont="1" applyFill="1" applyBorder="1" applyAlignment="1">
      <alignment horizontal="center" vertical="center"/>
    </xf>
    <xf numFmtId="164" fontId="27" fillId="5" borderId="60" xfId="0" applyFont="1" applyFill="1" applyBorder="1" applyAlignment="1" applyProtection="1">
      <alignment horizontal="center" vertical="center"/>
      <protection locked="0"/>
    </xf>
    <xf numFmtId="164" fontId="22" fillId="5" borderId="42" xfId="0" applyFont="1" applyFill="1" applyBorder="1" applyAlignment="1" applyProtection="1">
      <alignment horizontal="center" vertical="center"/>
      <protection locked="0"/>
    </xf>
    <xf numFmtId="164" fontId="0" fillId="0" borderId="38" xfId="0" applyFill="1" applyBorder="1" applyAlignment="1" applyProtection="1">
      <alignment horizontal="center" vertical="center"/>
      <protection locked="0"/>
    </xf>
    <xf numFmtId="164" fontId="0" fillId="0" borderId="28" xfId="0" applyFill="1" applyBorder="1" applyAlignment="1" applyProtection="1">
      <alignment horizontal="center" vertical="center"/>
      <protection locked="0"/>
    </xf>
    <xf numFmtId="164" fontId="22" fillId="5" borderId="61" xfId="0" applyFont="1" applyFill="1" applyBorder="1" applyAlignment="1">
      <alignment horizontal="center" vertical="center"/>
    </xf>
    <xf numFmtId="164" fontId="27" fillId="5" borderId="62" xfId="0" applyFont="1" applyFill="1" applyBorder="1" applyAlignment="1" applyProtection="1">
      <alignment horizontal="center" vertical="center"/>
      <protection locked="0"/>
    </xf>
    <xf numFmtId="164" fontId="22" fillId="5" borderId="57" xfId="0" applyFont="1" applyFill="1" applyBorder="1" applyAlignment="1" applyProtection="1">
      <alignment horizontal="center" vertical="center"/>
      <protection locked="0"/>
    </xf>
    <xf numFmtId="164" fontId="0" fillId="0" borderId="56" xfId="0" applyFill="1" applyBorder="1" applyAlignment="1" applyProtection="1">
      <alignment horizontal="center" vertical="center"/>
      <protection locked="0"/>
    </xf>
    <xf numFmtId="164" fontId="0" fillId="0" borderId="57" xfId="0" applyFill="1" applyBorder="1" applyAlignment="1" applyProtection="1">
      <alignment horizontal="center" vertical="center"/>
      <protection locked="0"/>
    </xf>
    <xf numFmtId="164" fontId="22" fillId="5" borderId="47" xfId="0" applyFont="1" applyFill="1" applyBorder="1" applyAlignment="1">
      <alignment horizontal="center" vertical="center"/>
    </xf>
    <xf numFmtId="164" fontId="27" fillId="5" borderId="48" xfId="0" applyFont="1" applyFill="1" applyBorder="1" applyAlignment="1" applyProtection="1">
      <alignment horizontal="center" vertical="center"/>
      <protection locked="0"/>
    </xf>
    <xf numFmtId="164" fontId="22" fillId="5" borderId="49" xfId="0" applyFont="1" applyFill="1" applyBorder="1" applyAlignment="1" applyProtection="1">
      <alignment horizontal="center" vertical="center"/>
      <protection locked="0"/>
    </xf>
    <xf numFmtId="164" fontId="0" fillId="0" borderId="59" xfId="0" applyFont="1" applyFill="1" applyBorder="1" applyAlignment="1" applyProtection="1">
      <alignment horizontal="center" vertical="center"/>
      <protection locked="0"/>
    </xf>
    <xf numFmtId="164" fontId="0" fillId="0" borderId="49" xfId="0" applyFont="1" applyFill="1" applyBorder="1" applyAlignment="1" applyProtection="1">
      <alignment horizontal="center" vertical="center"/>
      <protection locked="0"/>
    </xf>
    <xf numFmtId="164" fontId="0" fillId="2" borderId="24" xfId="0" applyFill="1" applyBorder="1" applyAlignment="1">
      <alignment/>
    </xf>
    <xf numFmtId="164" fontId="0" fillId="2" borderId="27" xfId="0" applyFill="1" applyBorder="1" applyAlignment="1">
      <alignment/>
    </xf>
    <xf numFmtId="164" fontId="0" fillId="2" borderId="25" xfId="0" applyFill="1" applyBorder="1" applyAlignment="1">
      <alignment/>
    </xf>
    <xf numFmtId="164" fontId="0" fillId="2" borderId="52" xfId="0" applyFill="1" applyBorder="1" applyAlignment="1">
      <alignment/>
    </xf>
    <xf numFmtId="164" fontId="0" fillId="2" borderId="10" xfId="0" applyFont="1" applyFill="1" applyBorder="1" applyAlignment="1">
      <alignment horizontal="center" vertical="center"/>
    </xf>
    <xf numFmtId="164" fontId="22" fillId="2" borderId="11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27" fillId="2" borderId="60" xfId="0" applyFont="1" applyFill="1" applyBorder="1" applyAlignment="1" applyProtection="1">
      <alignment horizontal="center" vertical="center"/>
      <protection locked="0"/>
    </xf>
    <xf numFmtId="164" fontId="22" fillId="2" borderId="42" xfId="0" applyFont="1" applyFill="1" applyBorder="1" applyAlignment="1" applyProtection="1">
      <alignment horizontal="center" vertical="center"/>
      <protection locked="0"/>
    </xf>
    <xf numFmtId="164" fontId="0" fillId="2" borderId="28" xfId="0" applyFill="1" applyBorder="1" applyAlignment="1" applyProtection="1">
      <alignment horizontal="center" vertical="center"/>
      <protection locked="0"/>
    </xf>
    <xf numFmtId="164" fontId="22" fillId="2" borderId="61" xfId="0" applyFont="1" applyFill="1" applyBorder="1" applyAlignment="1">
      <alignment horizontal="center" vertical="center"/>
    </xf>
    <xf numFmtId="164" fontId="27" fillId="2" borderId="62" xfId="0" applyFont="1" applyFill="1" applyBorder="1" applyAlignment="1" applyProtection="1">
      <alignment horizontal="center" vertical="center"/>
      <protection locked="0"/>
    </xf>
    <xf numFmtId="164" fontId="22" fillId="2" borderId="57" xfId="0" applyFont="1" applyFill="1" applyBorder="1" applyAlignment="1" applyProtection="1">
      <alignment horizontal="center" vertical="center"/>
      <protection locked="0"/>
    </xf>
    <xf numFmtId="164" fontId="0" fillId="2" borderId="56" xfId="0" applyFill="1" applyBorder="1" applyAlignment="1" applyProtection="1">
      <alignment horizontal="center" vertical="center"/>
      <protection locked="0"/>
    </xf>
    <xf numFmtId="164" fontId="0" fillId="2" borderId="57" xfId="0" applyFill="1" applyBorder="1" applyAlignment="1" applyProtection="1">
      <alignment horizontal="center" vertical="center"/>
      <protection locked="0"/>
    </xf>
    <xf numFmtId="164" fontId="27" fillId="2" borderId="0" xfId="0" applyFont="1" applyFill="1" applyAlignment="1">
      <alignment/>
    </xf>
    <xf numFmtId="164" fontId="22" fillId="2" borderId="47" xfId="0" applyFont="1" applyFill="1" applyBorder="1" applyAlignment="1">
      <alignment horizontal="center" vertical="center"/>
    </xf>
    <xf numFmtId="164" fontId="27" fillId="2" borderId="48" xfId="0" applyFont="1" applyFill="1" applyBorder="1" applyAlignment="1" applyProtection="1">
      <alignment horizontal="center" vertical="center"/>
      <protection locked="0"/>
    </xf>
    <xf numFmtId="164" fontId="22" fillId="2" borderId="49" xfId="0" applyFont="1" applyFill="1" applyBorder="1" applyAlignment="1" applyProtection="1">
      <alignment horizontal="center" vertical="center"/>
      <protection locked="0"/>
    </xf>
    <xf numFmtId="164" fontId="0" fillId="2" borderId="59" xfId="0" applyFont="1" applyFill="1" applyBorder="1" applyAlignment="1" applyProtection="1">
      <alignment horizontal="center" vertical="center"/>
      <protection locked="0"/>
    </xf>
    <xf numFmtId="164" fontId="0" fillId="2" borderId="49" xfId="0" applyFont="1" applyFill="1" applyBorder="1" applyAlignment="1" applyProtection="1">
      <alignment horizontal="center" vertical="center"/>
      <protection locked="0"/>
    </xf>
    <xf numFmtId="164" fontId="22" fillId="2" borderId="63" xfId="0" applyFont="1" applyFill="1" applyBorder="1" applyAlignment="1">
      <alignment horizontal="center" vertical="center"/>
    </xf>
    <xf numFmtId="164" fontId="22" fillId="2" borderId="28" xfId="0" applyFont="1" applyFill="1" applyBorder="1" applyAlignment="1">
      <alignment horizontal="center" vertical="center"/>
    </xf>
    <xf numFmtId="164" fontId="0" fillId="2" borderId="38" xfId="0" applyFill="1" applyBorder="1" applyAlignment="1">
      <alignment horizontal="center" vertical="center"/>
    </xf>
    <xf numFmtId="164" fontId="0" fillId="2" borderId="28" xfId="0" applyFill="1" applyBorder="1" applyAlignment="1">
      <alignment horizontal="center" vertical="center"/>
    </xf>
    <xf numFmtId="164" fontId="22" fillId="2" borderId="62" xfId="0" applyFont="1" applyFill="1" applyBorder="1" applyAlignment="1">
      <alignment horizontal="center" vertical="center"/>
    </xf>
    <xf numFmtId="164" fontId="22" fillId="2" borderId="57" xfId="0" applyFont="1" applyFill="1" applyBorder="1" applyAlignment="1">
      <alignment horizontal="center" vertical="center"/>
    </xf>
    <xf numFmtId="164" fontId="0" fillId="2" borderId="56" xfId="0" applyFill="1" applyBorder="1" applyAlignment="1">
      <alignment horizontal="center" vertical="center"/>
    </xf>
    <xf numFmtId="164" fontId="0" fillId="2" borderId="57" xfId="0" applyFill="1" applyBorder="1" applyAlignment="1">
      <alignment horizontal="center" vertical="center"/>
    </xf>
    <xf numFmtId="164" fontId="22" fillId="2" borderId="48" xfId="0" applyFont="1" applyFill="1" applyBorder="1" applyAlignment="1">
      <alignment horizontal="center" vertical="center"/>
    </xf>
    <xf numFmtId="164" fontId="22" fillId="2" borderId="49" xfId="0" applyFont="1" applyFill="1" applyBorder="1" applyAlignment="1">
      <alignment horizontal="center" vertical="center"/>
    </xf>
    <xf numFmtId="164" fontId="0" fillId="2" borderId="59" xfId="0" applyFont="1" applyFill="1" applyBorder="1" applyAlignment="1">
      <alignment horizontal="center" vertical="center"/>
    </xf>
    <xf numFmtId="164" fontId="0" fillId="2" borderId="49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 patternType="solid">
          <fgColor rgb="FFFFD320"/>
          <bgColor rgb="FFFFCC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55</xdr:row>
      <xdr:rowOff>47625</xdr:rowOff>
    </xdr:from>
    <xdr:to>
      <xdr:col>6</xdr:col>
      <xdr:colOff>66675</xdr:colOff>
      <xdr:row>55</xdr:row>
      <xdr:rowOff>180975</xdr:rowOff>
    </xdr:to>
    <xdr:pic>
      <xdr:nvPicPr>
        <xdr:cNvPr id="1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09675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</xdr:colOff>
      <xdr:row>57</xdr:row>
      <xdr:rowOff>76200</xdr:rowOff>
    </xdr:from>
    <xdr:to>
      <xdr:col>6</xdr:col>
      <xdr:colOff>66675</xdr:colOff>
      <xdr:row>57</xdr:row>
      <xdr:rowOff>180975</xdr:rowOff>
    </xdr:to>
    <xdr:pic>
      <xdr:nvPicPr>
        <xdr:cNvPr id="2" name="sipka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12620625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</xdr:colOff>
      <xdr:row>58</xdr:row>
      <xdr:rowOff>85725</xdr:rowOff>
    </xdr:from>
    <xdr:to>
      <xdr:col>6</xdr:col>
      <xdr:colOff>66675</xdr:colOff>
      <xdr:row>58</xdr:row>
      <xdr:rowOff>190500</xdr:rowOff>
    </xdr:to>
    <xdr:pic>
      <xdr:nvPicPr>
        <xdr:cNvPr id="3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2877800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56</xdr:row>
      <xdr:rowOff>57150</xdr:rowOff>
    </xdr:from>
    <xdr:to>
      <xdr:col>6</xdr:col>
      <xdr:colOff>76200</xdr:colOff>
      <xdr:row>56</xdr:row>
      <xdr:rowOff>190500</xdr:rowOff>
    </xdr:to>
    <xdr:pic>
      <xdr:nvPicPr>
        <xdr:cNvPr id="4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2353925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59</xdr:row>
      <xdr:rowOff>47625</xdr:rowOff>
    </xdr:from>
    <xdr:to>
      <xdr:col>6</xdr:col>
      <xdr:colOff>66675</xdr:colOff>
      <xdr:row>59</xdr:row>
      <xdr:rowOff>180975</xdr:rowOff>
    </xdr:to>
    <xdr:pic>
      <xdr:nvPicPr>
        <xdr:cNvPr id="5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308735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60</xdr:row>
      <xdr:rowOff>47625</xdr:rowOff>
    </xdr:from>
    <xdr:to>
      <xdr:col>6</xdr:col>
      <xdr:colOff>66675</xdr:colOff>
      <xdr:row>60</xdr:row>
      <xdr:rowOff>180975</xdr:rowOff>
    </xdr:to>
    <xdr:pic>
      <xdr:nvPicPr>
        <xdr:cNvPr id="6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333500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46</xdr:row>
      <xdr:rowOff>85725</xdr:rowOff>
    </xdr:from>
    <xdr:to>
      <xdr:col>6</xdr:col>
      <xdr:colOff>104775</xdr:colOff>
      <xdr:row>46</xdr:row>
      <xdr:rowOff>200025</xdr:rowOff>
    </xdr:to>
    <xdr:pic>
      <xdr:nvPicPr>
        <xdr:cNvPr id="7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0420350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45</xdr:row>
      <xdr:rowOff>95250</xdr:rowOff>
    </xdr:from>
    <xdr:to>
      <xdr:col>6</xdr:col>
      <xdr:colOff>104775</xdr:colOff>
      <xdr:row>45</xdr:row>
      <xdr:rowOff>200025</xdr:rowOff>
    </xdr:to>
    <xdr:pic>
      <xdr:nvPicPr>
        <xdr:cNvPr id="8" name="sipka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0182225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43</xdr:row>
      <xdr:rowOff>76200</xdr:rowOff>
    </xdr:from>
    <xdr:to>
      <xdr:col>6</xdr:col>
      <xdr:colOff>76200</xdr:colOff>
      <xdr:row>43</xdr:row>
      <xdr:rowOff>209550</xdr:rowOff>
    </xdr:to>
    <xdr:pic>
      <xdr:nvPicPr>
        <xdr:cNvPr id="9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9667875"/>
          <a:ext cx="1047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42</xdr:row>
      <xdr:rowOff>76200</xdr:rowOff>
    </xdr:from>
    <xdr:to>
      <xdr:col>6</xdr:col>
      <xdr:colOff>76200</xdr:colOff>
      <xdr:row>42</xdr:row>
      <xdr:rowOff>209550</xdr:rowOff>
    </xdr:to>
    <xdr:pic>
      <xdr:nvPicPr>
        <xdr:cNvPr id="10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9420225"/>
          <a:ext cx="1047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44</xdr:row>
      <xdr:rowOff>66675</xdr:rowOff>
    </xdr:from>
    <xdr:to>
      <xdr:col>6</xdr:col>
      <xdr:colOff>76200</xdr:colOff>
      <xdr:row>44</xdr:row>
      <xdr:rowOff>200025</xdr:rowOff>
    </xdr:to>
    <xdr:pic>
      <xdr:nvPicPr>
        <xdr:cNvPr id="11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9906000"/>
          <a:ext cx="1047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47</xdr:row>
      <xdr:rowOff>47625</xdr:rowOff>
    </xdr:from>
    <xdr:to>
      <xdr:col>6</xdr:col>
      <xdr:colOff>76200</xdr:colOff>
      <xdr:row>47</xdr:row>
      <xdr:rowOff>180975</xdr:rowOff>
    </xdr:to>
    <xdr:pic>
      <xdr:nvPicPr>
        <xdr:cNvPr id="12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629900"/>
          <a:ext cx="1047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9"/>
  <sheetViews>
    <sheetView tabSelected="1" workbookViewId="0" topLeftCell="A31">
      <selection activeCell="AJ52" sqref="AJ52"/>
    </sheetView>
  </sheetViews>
  <sheetFormatPr defaultColWidth="9.140625" defaultRowHeight="12.75"/>
  <cols>
    <col min="1" max="1" width="11.00390625" style="0" customWidth="1"/>
    <col min="2" max="2" width="27.28125" style="0" customWidth="1"/>
    <col min="3" max="3" width="2.8515625" style="0" customWidth="1"/>
    <col min="4" max="4" width="3.57421875" style="0" customWidth="1"/>
    <col min="5" max="5" width="4.421875" style="0" customWidth="1"/>
    <col min="6" max="6" width="1.28515625" style="0" customWidth="1"/>
    <col min="7" max="7" width="3.421875" style="0" customWidth="1"/>
    <col min="8" max="8" width="2.7109375" style="0" customWidth="1"/>
    <col min="9" max="9" width="3.28125" style="0" customWidth="1"/>
    <col min="10" max="10" width="4.7109375" style="0" customWidth="1"/>
    <col min="11" max="11" width="2.7109375" style="0" customWidth="1"/>
    <col min="12" max="12" width="3.8515625" style="0" customWidth="1"/>
    <col min="13" max="13" width="1.28515625" style="0" customWidth="1"/>
    <col min="14" max="14" width="3.57421875" style="0" customWidth="1"/>
    <col min="15" max="15" width="2.7109375" style="0" customWidth="1"/>
    <col min="16" max="17" width="3.8515625" style="0" customWidth="1"/>
    <col min="18" max="19" width="2.7109375" style="0" customWidth="1"/>
    <col min="20" max="20" width="1.28515625" style="0" customWidth="1"/>
    <col min="21" max="23" width="2.7109375" style="0" customWidth="1"/>
    <col min="24" max="24" width="3.421875" style="0" customWidth="1"/>
    <col min="25" max="26" width="2.7109375" style="0" customWidth="1"/>
    <col min="27" max="27" width="1.28515625" style="0" customWidth="1"/>
    <col min="28" max="28" width="2.7109375" style="0" customWidth="1"/>
    <col min="29" max="29" width="3.00390625" style="0" customWidth="1"/>
    <col min="30" max="30" width="3.140625" style="0" customWidth="1"/>
    <col min="31" max="31" width="3.421875" style="0" customWidth="1"/>
    <col min="32" max="33" width="2.7109375" style="0" customWidth="1"/>
    <col min="34" max="34" width="1.28515625" style="0" customWidth="1"/>
    <col min="35" max="36" width="2.7109375" style="0" customWidth="1"/>
    <col min="37" max="37" width="3.421875" style="0" customWidth="1"/>
    <col min="38" max="38" width="2.7109375" style="0" customWidth="1"/>
    <col min="39" max="39" width="3.00390625" style="0" customWidth="1"/>
    <col min="40" max="40" width="10.7109375" style="0" customWidth="1"/>
    <col min="41" max="41" width="24.00390625" style="0" customWidth="1"/>
    <col min="42" max="42" width="11.8515625" style="0" customWidth="1"/>
    <col min="43" max="43" width="13.8515625" style="0" customWidth="1"/>
    <col min="44" max="44" width="20.421875" style="0" customWidth="1"/>
    <col min="45" max="45" width="7.7109375" style="0" customWidth="1"/>
    <col min="46" max="46" width="8.7109375" style="0" customWidth="1"/>
    <col min="47" max="47" width="9.421875" style="0" customWidth="1"/>
    <col min="48" max="48" width="7.28125" style="0" customWidth="1"/>
    <col min="49" max="52" width="12.28125" style="0" customWidth="1"/>
  </cols>
  <sheetData>
    <row r="1" spans="1:41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4" t="s">
        <v>2</v>
      </c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"/>
      <c r="AO1" s="7"/>
    </row>
    <row r="2" spans="1:41" ht="22.5">
      <c r="A2" s="1"/>
      <c r="B2" s="8"/>
      <c r="C2" s="9"/>
      <c r="D2" s="7"/>
      <c r="E2" s="7"/>
      <c r="F2" s="7"/>
      <c r="G2" s="7"/>
      <c r="H2" s="7"/>
      <c r="I2" s="7"/>
      <c r="J2" s="7"/>
      <c r="K2" s="7"/>
      <c r="L2" s="10"/>
      <c r="M2" s="10"/>
      <c r="N2" s="10"/>
      <c r="O2" s="10"/>
      <c r="P2" s="10"/>
      <c r="Q2" s="10"/>
      <c r="R2" s="10"/>
      <c r="S2" s="10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"/>
      <c r="AO2" s="7"/>
    </row>
    <row r="3" spans="1:4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2"/>
      <c r="Q3" s="12"/>
      <c r="R3" s="13" t="s">
        <v>3</v>
      </c>
      <c r="S3" s="13"/>
      <c r="T3" s="13"/>
      <c r="U3" s="13"/>
      <c r="V3" s="13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  <c r="AH3" s="5"/>
      <c r="AI3" s="5"/>
      <c r="AJ3" s="5"/>
      <c r="AK3" s="5"/>
      <c r="AL3" s="5"/>
      <c r="AM3" s="6"/>
      <c r="AN3" s="7"/>
      <c r="AO3" s="7"/>
    </row>
    <row r="4" spans="1:41" ht="12.75">
      <c r="A4" s="10"/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0"/>
      <c r="AI4" s="10"/>
      <c r="AJ4" s="10"/>
      <c r="AK4" s="10"/>
      <c r="AL4" s="10"/>
      <c r="AM4" s="7"/>
      <c r="AN4" s="7"/>
      <c r="AO4" s="7"/>
    </row>
    <row r="5" spans="1:41" ht="15" customHeight="1">
      <c r="A5" s="10"/>
      <c r="B5" s="18" t="s">
        <v>5</v>
      </c>
      <c r="C5" s="19"/>
      <c r="D5" s="20" t="s">
        <v>6</v>
      </c>
      <c r="E5" s="20"/>
      <c r="F5" s="21"/>
      <c r="G5" s="9"/>
      <c r="H5" s="10"/>
      <c r="I5" s="10"/>
      <c r="J5" s="10"/>
      <c r="K5" s="10"/>
      <c r="L5" s="10"/>
      <c r="M5" s="10"/>
      <c r="N5" s="15"/>
      <c r="O5" s="16"/>
      <c r="P5" s="16"/>
      <c r="Q5" s="22">
        <v>0</v>
      </c>
      <c r="R5" s="23">
        <v>3</v>
      </c>
      <c r="S5" s="24">
        <v>0</v>
      </c>
      <c r="T5" s="25" t="s">
        <v>7</v>
      </c>
      <c r="U5" s="26">
        <v>2</v>
      </c>
      <c r="V5" s="27">
        <v>12</v>
      </c>
      <c r="W5" s="28">
        <v>2</v>
      </c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0"/>
      <c r="AI5" s="10"/>
      <c r="AJ5" s="10"/>
      <c r="AK5" s="10"/>
      <c r="AL5" s="10"/>
      <c r="AM5" s="7"/>
      <c r="AN5" s="6"/>
      <c r="AO5" s="7"/>
    </row>
    <row r="6" spans="1:41" ht="15" customHeight="1">
      <c r="A6" s="10"/>
      <c r="B6" s="29" t="s">
        <v>8</v>
      </c>
      <c r="C6" s="19"/>
      <c r="D6" s="30" t="s">
        <v>9</v>
      </c>
      <c r="E6" s="30"/>
      <c r="F6" s="21"/>
      <c r="G6" s="9"/>
      <c r="H6" s="10"/>
      <c r="I6" s="10"/>
      <c r="J6" s="10"/>
      <c r="K6" s="10"/>
      <c r="L6" s="10"/>
      <c r="M6" s="10"/>
      <c r="N6" s="15"/>
      <c r="O6" s="16"/>
      <c r="P6" s="16"/>
      <c r="Q6" s="31"/>
      <c r="R6" s="31"/>
      <c r="S6" s="32" t="s">
        <v>10</v>
      </c>
      <c r="T6" s="32"/>
      <c r="U6" s="32"/>
      <c r="V6" s="32"/>
      <c r="W6" s="32"/>
      <c r="X6" s="32"/>
      <c r="Y6" s="32"/>
      <c r="Z6" s="32"/>
      <c r="AA6" s="16"/>
      <c r="AB6" s="16"/>
      <c r="AC6" s="16"/>
      <c r="AD6" s="16"/>
      <c r="AE6" s="16"/>
      <c r="AF6" s="16"/>
      <c r="AG6" s="17"/>
      <c r="AH6" s="10"/>
      <c r="AI6" s="10"/>
      <c r="AJ6" s="10"/>
      <c r="AK6" s="10"/>
      <c r="AL6" s="10"/>
      <c r="AM6" s="7"/>
      <c r="AN6" s="6"/>
      <c r="AO6" s="7"/>
    </row>
    <row r="7" spans="1:48" ht="15" customHeight="1">
      <c r="A7" s="10"/>
      <c r="B7" s="29" t="s">
        <v>11</v>
      </c>
      <c r="C7" s="19"/>
      <c r="D7" s="33" t="s">
        <v>12</v>
      </c>
      <c r="E7" s="33"/>
      <c r="F7" s="21"/>
      <c r="G7" s="9"/>
      <c r="H7" s="10"/>
      <c r="I7" s="10"/>
      <c r="J7" s="10"/>
      <c r="K7" s="10"/>
      <c r="L7" s="10"/>
      <c r="M7" s="10"/>
      <c r="N7" s="15"/>
      <c r="O7" s="16"/>
      <c r="P7" s="16"/>
      <c r="Q7" s="34"/>
      <c r="R7" s="35" t="s">
        <v>13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10"/>
      <c r="AI7" s="10"/>
      <c r="AJ7" s="10"/>
      <c r="AK7" s="10"/>
      <c r="AL7" s="10"/>
      <c r="AM7" s="7"/>
      <c r="AN7" s="6"/>
      <c r="AO7" s="6"/>
      <c r="AP7" s="36"/>
      <c r="AQ7" s="36"/>
      <c r="AR7" s="36"/>
      <c r="AS7" s="36"/>
      <c r="AT7" s="36"/>
      <c r="AU7" s="36"/>
      <c r="AV7" s="36"/>
    </row>
    <row r="8" spans="1:48" ht="15" customHeight="1">
      <c r="A8" s="10"/>
      <c r="B8" s="29" t="s">
        <v>14</v>
      </c>
      <c r="C8" s="19"/>
      <c r="D8" s="21"/>
      <c r="E8" s="19"/>
      <c r="F8" s="21"/>
      <c r="G8" s="9"/>
      <c r="H8" s="10"/>
      <c r="I8" s="10"/>
      <c r="J8" s="10"/>
      <c r="K8" s="10"/>
      <c r="L8" s="10"/>
      <c r="M8" s="10"/>
      <c r="N8" s="15"/>
      <c r="O8" s="16"/>
      <c r="P8" s="16"/>
      <c r="Q8" s="35" t="s">
        <v>15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10"/>
      <c r="AI8" s="10"/>
      <c r="AJ8" s="10"/>
      <c r="AK8" s="10"/>
      <c r="AL8" s="10"/>
      <c r="AM8" s="7"/>
      <c r="AN8" s="6"/>
      <c r="AO8" s="6"/>
      <c r="AP8" s="36"/>
      <c r="AU8" s="36"/>
      <c r="AV8" s="36"/>
    </row>
    <row r="9" spans="1:48" ht="15" customHeight="1">
      <c r="A9" s="10"/>
      <c r="B9" s="37" t="s">
        <v>16</v>
      </c>
      <c r="C9" s="19"/>
      <c r="D9" s="21"/>
      <c r="E9" s="19"/>
      <c r="F9" s="21"/>
      <c r="G9" s="9"/>
      <c r="H9" s="10"/>
      <c r="I9" s="10"/>
      <c r="J9" s="10"/>
      <c r="K9" s="10"/>
      <c r="L9" s="10"/>
      <c r="M9" s="10"/>
      <c r="N9" s="38"/>
      <c r="O9" s="39"/>
      <c r="P9" s="39"/>
      <c r="Q9" s="39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10"/>
      <c r="AI9" s="10"/>
      <c r="AJ9" s="10"/>
      <c r="AK9" s="10"/>
      <c r="AL9" s="10"/>
      <c r="AM9" s="7"/>
      <c r="AN9" s="6"/>
      <c r="AO9" s="6"/>
      <c r="AP9" s="36"/>
      <c r="AU9" s="36"/>
      <c r="AV9" s="36"/>
    </row>
    <row r="10" spans="1:48" ht="15" customHeight="1">
      <c r="A10" s="10"/>
      <c r="B10" s="7"/>
      <c r="C10" s="9"/>
      <c r="D10" s="10"/>
      <c r="E10" s="10"/>
      <c r="F10" s="10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7"/>
      <c r="AN10" s="6"/>
      <c r="AO10" s="6"/>
      <c r="AP10" s="36"/>
      <c r="AU10" s="36"/>
      <c r="AV10" s="36"/>
    </row>
    <row r="11" spans="1:4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7"/>
      <c r="AN11" s="7"/>
      <c r="AO11" s="7"/>
    </row>
    <row r="12" spans="1:51" ht="18.75" customHeight="1">
      <c r="A12" s="7"/>
      <c r="B12" s="42" t="s">
        <v>17</v>
      </c>
      <c r="C12" s="43">
        <f>IF(C13="","",1)</f>
        <v>1</v>
      </c>
      <c r="D12" s="43"/>
      <c r="E12" s="43"/>
      <c r="F12" s="43"/>
      <c r="G12" s="43"/>
      <c r="H12" s="43"/>
      <c r="I12" s="43"/>
      <c r="J12" s="44"/>
      <c r="K12" s="44"/>
      <c r="L12" s="44"/>
      <c r="M12" s="44"/>
      <c r="N12" s="44"/>
      <c r="O12" s="44"/>
      <c r="P12" s="44"/>
      <c r="Q12" s="45" t="s">
        <v>18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7"/>
      <c r="AM12" s="7"/>
      <c r="AN12" s="7"/>
      <c r="AO12" s="7"/>
      <c r="AS12" s="46"/>
      <c r="AT12" s="47"/>
      <c r="AU12" s="48"/>
      <c r="AV12" s="46"/>
      <c r="AW12" s="46"/>
      <c r="AX12" s="46"/>
      <c r="AY12" s="46"/>
    </row>
    <row r="13" spans="1:65" s="54" customFormat="1" ht="18.75" customHeight="1">
      <c r="A13" s="49"/>
      <c r="B13" s="50" t="str">
        <f>IF($B5="","",$B5)</f>
        <v>SKR SU Ústí n.L. A</v>
      </c>
      <c r="C13" s="51" t="str">
        <f>IF($B5="","",$B5)</f>
        <v>SKR SU Ústí n.L. A</v>
      </c>
      <c r="D13" s="51"/>
      <c r="E13" s="51"/>
      <c r="F13" s="51"/>
      <c r="G13" s="51"/>
      <c r="H13" s="51"/>
      <c r="I13" s="51"/>
      <c r="J13" s="52">
        <f>IF(J14="","",2)</f>
        <v>2</v>
      </c>
      <c r="K13" s="52"/>
      <c r="L13" s="52"/>
      <c r="M13" s="52"/>
      <c r="N13" s="52"/>
      <c r="O13" s="52"/>
      <c r="P13" s="52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53"/>
      <c r="AM13" s="49"/>
      <c r="AN13" s="49"/>
      <c r="AO13" s="49"/>
      <c r="AS13" s="46"/>
      <c r="AT13" s="47"/>
      <c r="AU13" s="48"/>
      <c r="AV13" s="46"/>
      <c r="AW13" s="46"/>
      <c r="AX13" s="46"/>
      <c r="AY13" s="46"/>
      <c r="AZ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54" customFormat="1" ht="18.75" customHeight="1">
      <c r="A14" s="49"/>
      <c r="B14" s="55" t="str">
        <f>IF($B6="","",$B6)</f>
        <v>Slavia TU Liberec</v>
      </c>
      <c r="C14" s="56">
        <v>2</v>
      </c>
      <c r="D14" s="57">
        <v>12</v>
      </c>
      <c r="E14" s="58">
        <v>2</v>
      </c>
      <c r="F14" s="59" t="s">
        <v>7</v>
      </c>
      <c r="G14" s="60">
        <v>0</v>
      </c>
      <c r="H14" s="61">
        <v>1</v>
      </c>
      <c r="I14" s="62">
        <v>0</v>
      </c>
      <c r="J14" s="63" t="str">
        <f>IF($B6="","",$B6)</f>
        <v>Slavia TU Liberec</v>
      </c>
      <c r="K14" s="63"/>
      <c r="L14" s="63"/>
      <c r="M14" s="63"/>
      <c r="N14" s="63"/>
      <c r="O14" s="63"/>
      <c r="P14" s="63"/>
      <c r="Q14" s="43">
        <f>IF(Q15="","",3)</f>
        <v>3</v>
      </c>
      <c r="R14" s="43"/>
      <c r="S14" s="43"/>
      <c r="T14" s="43"/>
      <c r="U14" s="43"/>
      <c r="V14" s="43"/>
      <c r="W14" s="43"/>
      <c r="X14" s="64"/>
      <c r="Y14" s="64"/>
      <c r="Z14" s="64"/>
      <c r="AA14" s="64"/>
      <c r="AB14" s="64"/>
      <c r="AC14" s="64"/>
      <c r="AD14" s="64"/>
      <c r="AE14" s="65"/>
      <c r="AF14" s="65"/>
      <c r="AG14" s="65"/>
      <c r="AH14" s="65"/>
      <c r="AI14" s="65"/>
      <c r="AJ14" s="65"/>
      <c r="AK14" s="65"/>
      <c r="AL14" s="53"/>
      <c r="AM14" s="49"/>
      <c r="AN14" s="49"/>
      <c r="AO14" s="49"/>
      <c r="AS14" s="46"/>
      <c r="AT14" s="47"/>
      <c r="AU14" s="48"/>
      <c r="AV14" s="46"/>
      <c r="AW14" s="46"/>
      <c r="AX14" s="46"/>
      <c r="AY14" s="46"/>
      <c r="AZ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54" customFormat="1" ht="18.75" customHeight="1">
      <c r="A15" s="49"/>
      <c r="B15" s="55" t="str">
        <f>IF($B7="","",$B7)</f>
        <v>TJ Karate Č. Budějovice</v>
      </c>
      <c r="C15" s="66">
        <v>0</v>
      </c>
      <c r="D15" s="67">
        <v>8</v>
      </c>
      <c r="E15" s="58">
        <v>1</v>
      </c>
      <c r="F15" s="59" t="s">
        <v>7</v>
      </c>
      <c r="G15" s="60">
        <v>2</v>
      </c>
      <c r="H15" s="68">
        <v>5</v>
      </c>
      <c r="I15" s="69">
        <v>2</v>
      </c>
      <c r="J15" s="66">
        <v>0</v>
      </c>
      <c r="K15" s="67">
        <v>2</v>
      </c>
      <c r="L15" s="58">
        <v>1</v>
      </c>
      <c r="M15" s="59" t="s">
        <v>7</v>
      </c>
      <c r="N15" s="60">
        <v>2</v>
      </c>
      <c r="O15" s="68">
        <v>5</v>
      </c>
      <c r="P15" s="69">
        <v>2</v>
      </c>
      <c r="Q15" s="51" t="str">
        <f>IF($B7="","",$B7)</f>
        <v>TJ Karate Č. Budějovice</v>
      </c>
      <c r="R15" s="51"/>
      <c r="S15" s="51"/>
      <c r="T15" s="51"/>
      <c r="U15" s="51"/>
      <c r="V15" s="51"/>
      <c r="W15" s="51"/>
      <c r="X15" s="43">
        <f>IF(X16="","",4)</f>
        <v>4</v>
      </c>
      <c r="Y15" s="43"/>
      <c r="Z15" s="43"/>
      <c r="AA15" s="43"/>
      <c r="AB15" s="43"/>
      <c r="AC15" s="43"/>
      <c r="AD15" s="43"/>
      <c r="AE15" s="65"/>
      <c r="AF15" s="65"/>
      <c r="AG15" s="65"/>
      <c r="AH15" s="65"/>
      <c r="AI15" s="65"/>
      <c r="AJ15" s="65"/>
      <c r="AK15" s="65"/>
      <c r="AL15" s="53"/>
      <c r="AM15" s="49"/>
      <c r="AN15" s="49"/>
      <c r="AO15" s="49"/>
      <c r="AS15" s="46"/>
      <c r="AT15" s="47"/>
      <c r="AU15" s="48"/>
      <c r="AV15" s="46"/>
      <c r="AW15" s="46"/>
      <c r="AX15" s="46"/>
      <c r="AY15" s="46"/>
      <c r="AZ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4" customFormat="1" ht="18.75" customHeight="1">
      <c r="A16" s="49"/>
      <c r="B16" s="55" t="str">
        <f>IF($B8="","",$B8)</f>
        <v>SKK Shotokan Liberec</v>
      </c>
      <c r="C16" s="70">
        <v>1</v>
      </c>
      <c r="D16" s="71">
        <v>11</v>
      </c>
      <c r="E16" s="58">
        <v>1</v>
      </c>
      <c r="F16" s="59" t="s">
        <v>7</v>
      </c>
      <c r="G16" s="60">
        <v>1</v>
      </c>
      <c r="H16" s="72">
        <v>4</v>
      </c>
      <c r="I16" s="73">
        <v>1</v>
      </c>
      <c r="J16" s="70">
        <v>0</v>
      </c>
      <c r="K16" s="71">
        <v>1</v>
      </c>
      <c r="L16" s="58">
        <v>0</v>
      </c>
      <c r="M16" s="59" t="s">
        <v>7</v>
      </c>
      <c r="N16" s="60">
        <v>2</v>
      </c>
      <c r="O16" s="72">
        <v>12</v>
      </c>
      <c r="P16" s="74">
        <v>2</v>
      </c>
      <c r="Q16" s="66">
        <v>0</v>
      </c>
      <c r="R16" s="67">
        <v>0</v>
      </c>
      <c r="S16" s="58">
        <v>0</v>
      </c>
      <c r="T16" s="59" t="s">
        <v>7</v>
      </c>
      <c r="U16" s="60">
        <v>2</v>
      </c>
      <c r="V16" s="68">
        <v>4</v>
      </c>
      <c r="W16" s="75">
        <v>2</v>
      </c>
      <c r="X16" s="51" t="str">
        <f>IF($B8="","",$B8)</f>
        <v>SKK Shotokan Liberec</v>
      </c>
      <c r="Y16" s="51"/>
      <c r="Z16" s="51"/>
      <c r="AA16" s="51"/>
      <c r="AB16" s="51"/>
      <c r="AC16" s="51"/>
      <c r="AD16" s="51"/>
      <c r="AE16" s="43">
        <f>IF(AE17="","",5)</f>
        <v>5</v>
      </c>
      <c r="AF16" s="43"/>
      <c r="AG16" s="43"/>
      <c r="AH16" s="43"/>
      <c r="AI16" s="43"/>
      <c r="AJ16" s="43"/>
      <c r="AK16" s="43"/>
      <c r="AL16" s="7"/>
      <c r="AM16" s="49"/>
      <c r="AN16" s="49"/>
      <c r="AO16" s="49"/>
      <c r="AS16" s="46"/>
      <c r="AT16" s="47"/>
      <c r="AU16" s="48"/>
      <c r="AV16" s="46"/>
      <c r="AW16" s="46"/>
      <c r="AX16" s="46"/>
      <c r="AY16" s="46"/>
      <c r="AZ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134" s="54" customFormat="1" ht="18.75" customHeight="1">
      <c r="A17" s="49"/>
      <c r="B17" s="76" t="str">
        <f>IF($B9="","",$B9)</f>
        <v>SK Karate Spartak HK</v>
      </c>
      <c r="C17" s="56">
        <v>2</v>
      </c>
      <c r="D17" s="57">
        <v>11</v>
      </c>
      <c r="E17" s="58">
        <v>2</v>
      </c>
      <c r="F17" s="59" t="s">
        <v>7</v>
      </c>
      <c r="G17" s="60">
        <v>0</v>
      </c>
      <c r="H17" s="61">
        <v>0</v>
      </c>
      <c r="I17" s="62">
        <v>0</v>
      </c>
      <c r="J17" s="56">
        <v>1</v>
      </c>
      <c r="K17" s="57">
        <v>3</v>
      </c>
      <c r="L17" s="58">
        <v>1</v>
      </c>
      <c r="M17" s="59" t="s">
        <v>7</v>
      </c>
      <c r="N17" s="60">
        <v>1</v>
      </c>
      <c r="O17" s="61">
        <v>4</v>
      </c>
      <c r="P17" s="77">
        <v>1</v>
      </c>
      <c r="Q17" s="56">
        <v>2</v>
      </c>
      <c r="R17" s="57">
        <v>6</v>
      </c>
      <c r="S17" s="58">
        <v>2</v>
      </c>
      <c r="T17" s="59" t="s">
        <v>7</v>
      </c>
      <c r="U17" s="60">
        <v>1</v>
      </c>
      <c r="V17" s="61">
        <v>4</v>
      </c>
      <c r="W17" s="62">
        <v>0</v>
      </c>
      <c r="X17" s="78">
        <v>2</v>
      </c>
      <c r="Y17" s="79">
        <v>10</v>
      </c>
      <c r="Z17" s="58">
        <v>2</v>
      </c>
      <c r="AA17" s="59" t="s">
        <v>7</v>
      </c>
      <c r="AB17" s="60">
        <v>0</v>
      </c>
      <c r="AC17" s="80">
        <v>2</v>
      </c>
      <c r="AD17" s="81">
        <v>0</v>
      </c>
      <c r="AE17" s="51" t="str">
        <f>IF($B9="","",$B9)</f>
        <v>SK Karate Spartak HK</v>
      </c>
      <c r="AF17" s="51"/>
      <c r="AG17" s="51"/>
      <c r="AH17" s="51"/>
      <c r="AI17" s="51"/>
      <c r="AJ17" s="51"/>
      <c r="AK17" s="51"/>
      <c r="AL17" s="7"/>
      <c r="AM17" s="49"/>
      <c r="AN17" s="7"/>
      <c r="AO17" s="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1:134" s="54" customFormat="1" ht="18.75" customHeight="1">
      <c r="A18" s="4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49"/>
      <c r="AN18" s="7"/>
      <c r="AO18" s="7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</row>
    <row r="19" spans="1:134" s="54" customFormat="1" ht="18.75" customHeight="1">
      <c r="A19" s="49"/>
      <c r="B19" s="42" t="s">
        <v>17</v>
      </c>
      <c r="C19" s="43">
        <f>IF(C20="","",1)</f>
        <v>1</v>
      </c>
      <c r="D19" s="43"/>
      <c r="E19" s="43"/>
      <c r="F19" s="43"/>
      <c r="G19" s="43"/>
      <c r="H19" s="43"/>
      <c r="I19" s="43"/>
      <c r="J19" s="44"/>
      <c r="K19" s="44"/>
      <c r="L19" s="44"/>
      <c r="M19" s="44"/>
      <c r="N19" s="44"/>
      <c r="O19" s="44"/>
      <c r="P19" s="44"/>
      <c r="Q19" s="45" t="s">
        <v>18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7"/>
      <c r="AM19" s="49"/>
      <c r="AN19" s="7"/>
      <c r="AO19" s="7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1:134" s="54" customFormat="1" ht="18.75" customHeight="1">
      <c r="A20" s="49"/>
      <c r="B20" s="50" t="str">
        <f>B5</f>
        <v>SKR SU Ústí n.L. A</v>
      </c>
      <c r="C20" s="51" t="str">
        <f>B20</f>
        <v>SKR SU Ústí n.L. A</v>
      </c>
      <c r="D20" s="51"/>
      <c r="E20" s="51"/>
      <c r="F20" s="51"/>
      <c r="G20" s="51"/>
      <c r="H20" s="51"/>
      <c r="I20" s="51"/>
      <c r="J20" s="52">
        <f>IF(J21="","",2)</f>
        <v>2</v>
      </c>
      <c r="K20" s="52"/>
      <c r="L20" s="52"/>
      <c r="M20" s="52"/>
      <c r="N20" s="52"/>
      <c r="O20" s="52"/>
      <c r="P20" s="52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7"/>
      <c r="AM20" s="49"/>
      <c r="AN20" s="7"/>
      <c r="AO20" s="7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1:134" s="54" customFormat="1" ht="18.75" customHeight="1">
      <c r="A21" s="49"/>
      <c r="B21" s="55" t="str">
        <f>B6</f>
        <v>Slavia TU Liberec</v>
      </c>
      <c r="C21" s="82">
        <v>2</v>
      </c>
      <c r="D21" s="83">
        <v>16</v>
      </c>
      <c r="E21" s="84">
        <v>2</v>
      </c>
      <c r="F21" s="85" t="s">
        <v>7</v>
      </c>
      <c r="G21" s="86">
        <v>0</v>
      </c>
      <c r="H21" s="87">
        <v>0</v>
      </c>
      <c r="I21" s="88">
        <v>0</v>
      </c>
      <c r="J21" s="63" t="str">
        <f>B21</f>
        <v>Slavia TU Liberec</v>
      </c>
      <c r="K21" s="63"/>
      <c r="L21" s="63"/>
      <c r="M21" s="63"/>
      <c r="N21" s="63"/>
      <c r="O21" s="63"/>
      <c r="P21" s="63"/>
      <c r="Q21" s="43">
        <f>IF(Q22="","",3)</f>
        <v>3</v>
      </c>
      <c r="R21" s="43"/>
      <c r="S21" s="43"/>
      <c r="T21" s="43"/>
      <c r="U21" s="43"/>
      <c r="V21" s="43"/>
      <c r="W21" s="43"/>
      <c r="X21" s="89"/>
      <c r="Y21" s="89"/>
      <c r="Z21" s="89"/>
      <c r="AA21" s="89"/>
      <c r="AB21" s="89"/>
      <c r="AC21" s="89"/>
      <c r="AD21" s="89"/>
      <c r="AE21" s="90"/>
      <c r="AF21" s="90"/>
      <c r="AG21" s="90"/>
      <c r="AH21" s="90"/>
      <c r="AI21" s="90"/>
      <c r="AJ21" s="90"/>
      <c r="AK21" s="90"/>
      <c r="AL21" s="7"/>
      <c r="AM21" s="49"/>
      <c r="AN21" s="7"/>
      <c r="AO21" s="7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spans="1:134" s="54" customFormat="1" ht="18.75" customHeight="1">
      <c r="A22" s="49"/>
      <c r="B22" s="55" t="str">
        <f>B7</f>
        <v>TJ Karate Č. Budějovice</v>
      </c>
      <c r="C22" s="91">
        <v>2</v>
      </c>
      <c r="D22" s="92">
        <v>16</v>
      </c>
      <c r="E22" s="84">
        <v>2</v>
      </c>
      <c r="F22" s="85" t="s">
        <v>7</v>
      </c>
      <c r="G22" s="86">
        <v>0</v>
      </c>
      <c r="H22" s="93">
        <v>0</v>
      </c>
      <c r="I22" s="94">
        <v>0</v>
      </c>
      <c r="J22" s="91">
        <v>0</v>
      </c>
      <c r="K22" s="92">
        <v>6</v>
      </c>
      <c r="L22" s="84">
        <v>1</v>
      </c>
      <c r="M22" s="85" t="s">
        <v>7</v>
      </c>
      <c r="N22" s="86">
        <v>2</v>
      </c>
      <c r="O22" s="93">
        <v>15</v>
      </c>
      <c r="P22" s="94">
        <v>2</v>
      </c>
      <c r="Q22" s="51" t="str">
        <f>B22</f>
        <v>TJ Karate Č. Budějovice</v>
      </c>
      <c r="R22" s="51"/>
      <c r="S22" s="51"/>
      <c r="T22" s="51"/>
      <c r="U22" s="51"/>
      <c r="V22" s="51"/>
      <c r="W22" s="51"/>
      <c r="X22" s="43">
        <f>IF(X23="","",4)</f>
        <v>4</v>
      </c>
      <c r="Y22" s="43"/>
      <c r="Z22" s="43"/>
      <c r="AA22" s="43"/>
      <c r="AB22" s="43"/>
      <c r="AC22" s="43"/>
      <c r="AD22" s="43"/>
      <c r="AE22" s="90"/>
      <c r="AF22" s="90"/>
      <c r="AG22" s="90"/>
      <c r="AH22" s="90"/>
      <c r="AI22" s="90"/>
      <c r="AJ22" s="90"/>
      <c r="AK22" s="90"/>
      <c r="AL22" s="7"/>
      <c r="AM22" s="49"/>
      <c r="AN22" s="7"/>
      <c r="AO22" s="7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spans="1:65" s="54" customFormat="1" ht="18.75" customHeight="1">
      <c r="A23" s="49"/>
      <c r="B23" s="55" t="str">
        <f>B8</f>
        <v>SKK Shotokan Liberec</v>
      </c>
      <c r="C23" s="95">
        <v>0</v>
      </c>
      <c r="D23" s="96" t="s">
        <v>19</v>
      </c>
      <c r="E23" s="84" t="s">
        <v>19</v>
      </c>
      <c r="F23" s="85" t="s">
        <v>7</v>
      </c>
      <c r="G23" s="86" t="s">
        <v>19</v>
      </c>
      <c r="H23" s="97" t="s">
        <v>19</v>
      </c>
      <c r="I23" s="98">
        <v>0</v>
      </c>
      <c r="J23" s="95">
        <v>0</v>
      </c>
      <c r="K23" s="96">
        <v>0</v>
      </c>
      <c r="L23" s="84">
        <v>0</v>
      </c>
      <c r="M23" s="85" t="s">
        <v>7</v>
      </c>
      <c r="N23" s="86">
        <v>2</v>
      </c>
      <c r="O23" s="97">
        <v>16</v>
      </c>
      <c r="P23" s="99">
        <v>2</v>
      </c>
      <c r="Q23" s="91">
        <v>0</v>
      </c>
      <c r="R23" s="100">
        <v>0</v>
      </c>
      <c r="S23" s="84">
        <v>0</v>
      </c>
      <c r="T23" s="85" t="s">
        <v>7</v>
      </c>
      <c r="U23" s="86">
        <v>2</v>
      </c>
      <c r="V23" s="93">
        <v>16</v>
      </c>
      <c r="W23" s="101">
        <v>0</v>
      </c>
      <c r="X23" s="51" t="str">
        <f>B23</f>
        <v>SKK Shotokan Liberec</v>
      </c>
      <c r="Y23" s="51"/>
      <c r="Z23" s="51"/>
      <c r="AA23" s="51"/>
      <c r="AB23" s="51"/>
      <c r="AC23" s="51"/>
      <c r="AD23" s="51"/>
      <c r="AE23" s="43">
        <f>IF(AE24="","",5)</f>
        <v>5</v>
      </c>
      <c r="AF23" s="43"/>
      <c r="AG23" s="43"/>
      <c r="AH23" s="43"/>
      <c r="AI23" s="43"/>
      <c r="AJ23" s="43"/>
      <c r="AK23" s="43"/>
      <c r="AL23" s="7"/>
      <c r="AM23" s="49"/>
      <c r="AN23" s="49"/>
      <c r="AO23" s="49"/>
      <c r="AP23" s="102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41" ht="18.75" customHeight="1">
      <c r="A24" s="7"/>
      <c r="B24" s="76" t="str">
        <f>B9</f>
        <v>SK Karate Spartak HK</v>
      </c>
      <c r="C24" s="82">
        <v>2</v>
      </c>
      <c r="D24" s="83">
        <v>16</v>
      </c>
      <c r="E24" s="84">
        <v>2</v>
      </c>
      <c r="F24" s="85" t="s">
        <v>7</v>
      </c>
      <c r="G24" s="86">
        <v>0</v>
      </c>
      <c r="H24" s="87">
        <v>0</v>
      </c>
      <c r="I24" s="88">
        <v>0</v>
      </c>
      <c r="J24" s="82">
        <v>0</v>
      </c>
      <c r="K24" s="83">
        <v>4</v>
      </c>
      <c r="L24" s="84">
        <v>1</v>
      </c>
      <c r="M24" s="85" t="s">
        <v>7</v>
      </c>
      <c r="N24" s="86">
        <v>2</v>
      </c>
      <c r="O24" s="87">
        <v>13</v>
      </c>
      <c r="P24" s="103">
        <v>2</v>
      </c>
      <c r="Q24" s="82">
        <v>1</v>
      </c>
      <c r="R24" s="83">
        <v>2</v>
      </c>
      <c r="S24" s="84">
        <v>1</v>
      </c>
      <c r="T24" s="85" t="s">
        <v>7</v>
      </c>
      <c r="U24" s="86">
        <v>1</v>
      </c>
      <c r="V24" s="87">
        <v>5</v>
      </c>
      <c r="W24" s="88">
        <v>1</v>
      </c>
      <c r="X24" s="104">
        <v>2</v>
      </c>
      <c r="Y24" s="105">
        <v>16</v>
      </c>
      <c r="Z24" s="84">
        <v>2</v>
      </c>
      <c r="AA24" s="85" t="s">
        <v>7</v>
      </c>
      <c r="AB24" s="86">
        <v>0</v>
      </c>
      <c r="AC24" s="106">
        <v>0</v>
      </c>
      <c r="AD24" s="107">
        <v>0</v>
      </c>
      <c r="AE24" s="51" t="str">
        <f>B24</f>
        <v>SK Karate Spartak HK</v>
      </c>
      <c r="AF24" s="51"/>
      <c r="AG24" s="51"/>
      <c r="AH24" s="51"/>
      <c r="AI24" s="51"/>
      <c r="AJ24" s="51"/>
      <c r="AK24" s="51"/>
      <c r="AL24" s="53"/>
      <c r="AM24" s="7"/>
      <c r="AN24" s="7"/>
      <c r="AO24" s="7"/>
    </row>
    <row r="25" spans="1:41" ht="18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08"/>
      <c r="AG25" s="108"/>
      <c r="AH25" s="108"/>
      <c r="AI25" s="108"/>
      <c r="AJ25" s="108"/>
      <c r="AK25" s="108"/>
      <c r="AL25" s="53"/>
      <c r="AM25" s="7"/>
      <c r="AN25" s="7"/>
      <c r="AO25" s="7"/>
    </row>
    <row r="26" spans="1:134" s="54" customFormat="1" ht="18.75" customHeight="1">
      <c r="A26" s="49"/>
      <c r="B26" s="42" t="s">
        <v>17</v>
      </c>
      <c r="C26" s="43">
        <f>IF(C27="","",1)</f>
        <v>1</v>
      </c>
      <c r="D26" s="43"/>
      <c r="E26" s="43"/>
      <c r="F26" s="43"/>
      <c r="G26" s="43"/>
      <c r="H26" s="43"/>
      <c r="I26" s="43"/>
      <c r="J26" s="44"/>
      <c r="K26" s="44"/>
      <c r="L26" s="44"/>
      <c r="M26" s="44"/>
      <c r="N26" s="44"/>
      <c r="O26" s="44"/>
      <c r="P26" s="44"/>
      <c r="Q26" s="45" t="s">
        <v>18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7"/>
      <c r="AM26" s="49"/>
      <c r="AN26" s="7"/>
      <c r="AO26" s="7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1:134" s="54" customFormat="1" ht="18.75" customHeight="1">
      <c r="A27" s="49"/>
      <c r="B27" s="50" t="str">
        <f>B5</f>
        <v>SKR SU Ústí n.L. A</v>
      </c>
      <c r="C27" s="51" t="str">
        <f>B27</f>
        <v>SKR SU Ústí n.L. A</v>
      </c>
      <c r="D27" s="51"/>
      <c r="E27" s="51"/>
      <c r="F27" s="51"/>
      <c r="G27" s="51"/>
      <c r="H27" s="51"/>
      <c r="I27" s="51"/>
      <c r="J27" s="52">
        <f>IF(J28="","",2)</f>
        <v>2</v>
      </c>
      <c r="K27" s="52"/>
      <c r="L27" s="52"/>
      <c r="M27" s="52"/>
      <c r="N27" s="52"/>
      <c r="O27" s="52"/>
      <c r="P27" s="52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7"/>
      <c r="AM27" s="49"/>
      <c r="AN27" s="7"/>
      <c r="AO27" s="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spans="1:134" s="54" customFormat="1" ht="18.75" customHeight="1">
      <c r="A28" s="49"/>
      <c r="B28" s="55" t="str">
        <f>B6</f>
        <v>Slavia TU Liberec</v>
      </c>
      <c r="C28" s="109">
        <v>2</v>
      </c>
      <c r="D28" s="110">
        <v>16</v>
      </c>
      <c r="E28" s="111">
        <v>2</v>
      </c>
      <c r="F28" s="112" t="s">
        <v>7</v>
      </c>
      <c r="G28" s="113">
        <v>0</v>
      </c>
      <c r="H28" s="114">
        <v>0</v>
      </c>
      <c r="I28" s="115">
        <v>0</v>
      </c>
      <c r="J28" s="63" t="str">
        <f>B28</f>
        <v>Slavia TU Liberec</v>
      </c>
      <c r="K28" s="63"/>
      <c r="L28" s="63"/>
      <c r="M28" s="63"/>
      <c r="N28" s="63"/>
      <c r="O28" s="63"/>
      <c r="P28" s="63"/>
      <c r="Q28" s="43">
        <f>IF(Q29="","",3)</f>
        <v>3</v>
      </c>
      <c r="R28" s="43"/>
      <c r="S28" s="43"/>
      <c r="T28" s="43"/>
      <c r="U28" s="43"/>
      <c r="V28" s="43"/>
      <c r="W28" s="43"/>
      <c r="X28" s="116"/>
      <c r="Y28" s="116"/>
      <c r="Z28" s="116"/>
      <c r="AA28" s="116"/>
      <c r="AB28" s="116"/>
      <c r="AC28" s="116"/>
      <c r="AD28" s="116"/>
      <c r="AE28" s="90"/>
      <c r="AF28" s="90"/>
      <c r="AG28" s="90"/>
      <c r="AH28" s="90"/>
      <c r="AI28" s="90"/>
      <c r="AJ28" s="90"/>
      <c r="AK28" s="90"/>
      <c r="AL28" s="7"/>
      <c r="AM28" s="49"/>
      <c r="AN28" s="7"/>
      <c r="AO28" s="7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spans="1:134" s="54" customFormat="1" ht="18.75" customHeight="1">
      <c r="A29" s="49"/>
      <c r="B29" s="55" t="str">
        <f>B7</f>
        <v>TJ Karate Č. Budějovice</v>
      </c>
      <c r="C29" s="117">
        <v>2</v>
      </c>
      <c r="D29" s="118">
        <v>16</v>
      </c>
      <c r="E29" s="111">
        <v>2</v>
      </c>
      <c r="F29" s="112" t="s">
        <v>7</v>
      </c>
      <c r="G29" s="113">
        <v>0</v>
      </c>
      <c r="H29" s="119">
        <v>0</v>
      </c>
      <c r="I29" s="120">
        <v>0</v>
      </c>
      <c r="J29" s="117">
        <v>0</v>
      </c>
      <c r="K29" s="118">
        <v>3</v>
      </c>
      <c r="L29" s="111">
        <v>0</v>
      </c>
      <c r="M29" s="112" t="s">
        <v>7</v>
      </c>
      <c r="N29" s="113">
        <v>2</v>
      </c>
      <c r="O29" s="119">
        <v>7</v>
      </c>
      <c r="P29" s="120">
        <v>2</v>
      </c>
      <c r="Q29" s="51" t="str">
        <f>B29</f>
        <v>TJ Karate Č. Budějovice</v>
      </c>
      <c r="R29" s="51"/>
      <c r="S29" s="51"/>
      <c r="T29" s="51"/>
      <c r="U29" s="51"/>
      <c r="V29" s="51"/>
      <c r="W29" s="51"/>
      <c r="X29" s="43">
        <f>IF(X30="","",4)</f>
        <v>4</v>
      </c>
      <c r="Y29" s="43"/>
      <c r="Z29" s="43"/>
      <c r="AA29" s="43"/>
      <c r="AB29" s="43"/>
      <c r="AC29" s="43"/>
      <c r="AD29" s="43"/>
      <c r="AE29" s="90"/>
      <c r="AF29" s="90"/>
      <c r="AG29" s="90"/>
      <c r="AH29" s="90"/>
      <c r="AI29" s="90"/>
      <c r="AJ29" s="90"/>
      <c r="AK29" s="90"/>
      <c r="AL29" s="7"/>
      <c r="AM29" s="49"/>
      <c r="AN29" s="7"/>
      <c r="AO29" s="7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1:65" s="54" customFormat="1" ht="18.75" customHeight="1">
      <c r="A30" s="49"/>
      <c r="B30" s="55" t="str">
        <f>B8</f>
        <v>SKK Shotokan Liberec</v>
      </c>
      <c r="C30" s="121">
        <v>2</v>
      </c>
      <c r="D30" s="122">
        <v>16</v>
      </c>
      <c r="E30" s="111">
        <v>2</v>
      </c>
      <c r="F30" s="112" t="s">
        <v>7</v>
      </c>
      <c r="G30" s="113">
        <v>0</v>
      </c>
      <c r="H30" s="123">
        <v>0</v>
      </c>
      <c r="I30" s="124">
        <v>0</v>
      </c>
      <c r="J30" s="121">
        <v>0</v>
      </c>
      <c r="K30" s="122">
        <v>0</v>
      </c>
      <c r="L30" s="111">
        <v>0</v>
      </c>
      <c r="M30" s="112" t="s">
        <v>7</v>
      </c>
      <c r="N30" s="113">
        <v>2</v>
      </c>
      <c r="O30" s="123">
        <v>16</v>
      </c>
      <c r="P30" s="125">
        <v>2</v>
      </c>
      <c r="Q30" s="126">
        <v>0</v>
      </c>
      <c r="R30" s="127">
        <v>1</v>
      </c>
      <c r="S30" s="111">
        <v>0</v>
      </c>
      <c r="T30" s="112" t="s">
        <v>7</v>
      </c>
      <c r="U30" s="113">
        <v>2</v>
      </c>
      <c r="V30" s="128">
        <v>11</v>
      </c>
      <c r="W30" s="129">
        <v>2</v>
      </c>
      <c r="X30" s="51" t="str">
        <f>B30</f>
        <v>SKK Shotokan Liberec</v>
      </c>
      <c r="Y30" s="51"/>
      <c r="Z30" s="51"/>
      <c r="AA30" s="51"/>
      <c r="AB30" s="51"/>
      <c r="AC30" s="51"/>
      <c r="AD30" s="51"/>
      <c r="AE30" s="43">
        <f>IF(AE31="","",5)</f>
        <v>5</v>
      </c>
      <c r="AF30" s="43"/>
      <c r="AG30" s="43"/>
      <c r="AH30" s="43"/>
      <c r="AI30" s="43"/>
      <c r="AJ30" s="43"/>
      <c r="AK30" s="43"/>
      <c r="AL30" s="7"/>
      <c r="AM30" s="49"/>
      <c r="AN30" s="49"/>
      <c r="AO30" s="49"/>
      <c r="AP30" s="102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41" ht="18.75" customHeight="1">
      <c r="A31" s="7"/>
      <c r="B31" s="76" t="str">
        <f>B9</f>
        <v>SK Karate Spartak HK</v>
      </c>
      <c r="C31" s="109">
        <v>2</v>
      </c>
      <c r="D31" s="110">
        <v>16</v>
      </c>
      <c r="E31" s="111">
        <v>2</v>
      </c>
      <c r="F31" s="112" t="s">
        <v>7</v>
      </c>
      <c r="G31" s="113">
        <v>0</v>
      </c>
      <c r="H31" s="114">
        <v>0</v>
      </c>
      <c r="I31" s="115">
        <v>0</v>
      </c>
      <c r="J31" s="109">
        <v>0</v>
      </c>
      <c r="K31" s="110">
        <v>2</v>
      </c>
      <c r="L31" s="111">
        <v>1</v>
      </c>
      <c r="M31" s="112" t="s">
        <v>7</v>
      </c>
      <c r="N31" s="113">
        <v>2</v>
      </c>
      <c r="O31" s="114">
        <v>6</v>
      </c>
      <c r="P31" s="115">
        <v>2</v>
      </c>
      <c r="Q31" s="126">
        <v>2</v>
      </c>
      <c r="R31" s="127">
        <v>2</v>
      </c>
      <c r="S31" s="111">
        <v>2</v>
      </c>
      <c r="T31" s="112" t="s">
        <v>7</v>
      </c>
      <c r="U31" s="113">
        <v>0</v>
      </c>
      <c r="V31" s="128">
        <v>0</v>
      </c>
      <c r="W31" s="130">
        <v>0</v>
      </c>
      <c r="X31" s="126">
        <v>2</v>
      </c>
      <c r="Y31" s="127">
        <v>15</v>
      </c>
      <c r="Z31" s="111">
        <v>2</v>
      </c>
      <c r="AA31" s="112" t="s">
        <v>7</v>
      </c>
      <c r="AB31" s="113">
        <v>0</v>
      </c>
      <c r="AC31" s="128">
        <v>1</v>
      </c>
      <c r="AD31" s="129">
        <v>0</v>
      </c>
      <c r="AE31" s="51" t="str">
        <f>B31</f>
        <v>SK Karate Spartak HK</v>
      </c>
      <c r="AF31" s="51"/>
      <c r="AG31" s="51"/>
      <c r="AH31" s="51"/>
      <c r="AI31" s="51"/>
      <c r="AJ31" s="51"/>
      <c r="AK31" s="51"/>
      <c r="AL31" s="53"/>
      <c r="AM31" s="7"/>
      <c r="AN31" s="7"/>
      <c r="AO31" s="7"/>
    </row>
    <row r="32" spans="1:41" ht="12.75" customHeight="1">
      <c r="A32" s="7"/>
      <c r="B32" s="13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08"/>
      <c r="AF32" s="108"/>
      <c r="AG32" s="108"/>
      <c r="AH32" s="108"/>
      <c r="AI32" s="108"/>
      <c r="AJ32" s="108"/>
      <c r="AK32" s="108"/>
      <c r="AL32" s="53"/>
      <c r="AM32" s="7"/>
      <c r="AN32" s="7"/>
      <c r="AO32" s="7"/>
    </row>
    <row r="33" spans="1:4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6.5" customHeight="1">
      <c r="A34" s="7"/>
      <c r="B34" s="132" t="s">
        <v>20</v>
      </c>
      <c r="C34" s="133" t="s">
        <v>21</v>
      </c>
      <c r="D34" s="133"/>
      <c r="E34" s="134" t="s">
        <v>22</v>
      </c>
      <c r="F34" s="134"/>
      <c r="G34" s="134"/>
      <c r="H34" s="134"/>
      <c r="I34" s="134"/>
      <c r="J34" s="134"/>
      <c r="K34" s="134"/>
      <c r="L34" s="134" t="s">
        <v>23</v>
      </c>
      <c r="M34" s="134"/>
      <c r="N34" s="134"/>
      <c r="O34" s="134"/>
      <c r="P34" s="134"/>
      <c r="Q34" s="134"/>
      <c r="R34" s="134"/>
      <c r="S34" s="135"/>
      <c r="T34" s="135"/>
      <c r="U34" s="135"/>
      <c r="V34" s="135"/>
      <c r="W34" s="6"/>
      <c r="X34" s="6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>
      <c r="A35" s="7"/>
      <c r="B35" s="136" t="s">
        <v>24</v>
      </c>
      <c r="C35" s="133"/>
      <c r="D35" s="133"/>
      <c r="E35" s="137" t="s">
        <v>25</v>
      </c>
      <c r="F35" s="137"/>
      <c r="G35" s="137"/>
      <c r="H35" s="138" t="s">
        <v>26</v>
      </c>
      <c r="I35" s="138"/>
      <c r="J35" s="139" t="s">
        <v>27</v>
      </c>
      <c r="K35" s="139"/>
      <c r="L35" s="137" t="s">
        <v>25</v>
      </c>
      <c r="M35" s="137"/>
      <c r="N35" s="137"/>
      <c r="O35" s="138" t="s">
        <v>26</v>
      </c>
      <c r="P35" s="138"/>
      <c r="Q35" s="139" t="s">
        <v>27</v>
      </c>
      <c r="R35" s="139"/>
      <c r="S35" s="135"/>
      <c r="T35" s="135"/>
      <c r="U35" s="135"/>
      <c r="V35" s="135"/>
      <c r="W35" s="6"/>
      <c r="X35" s="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9.5" customHeight="1">
      <c r="A36" s="7"/>
      <c r="B36" s="140" t="str">
        <f>B5</f>
        <v>SKR SU Ústí n.L. A</v>
      </c>
      <c r="C36" s="141">
        <f>SUM(I14:I17,I21:I24,I28:I31)</f>
        <v>3</v>
      </c>
      <c r="D36" s="141"/>
      <c r="E36" s="142">
        <f>SUM(G14:G17,G21:G24,G28:G31)</f>
        <v>3</v>
      </c>
      <c r="F36" s="143" t="s">
        <v>7</v>
      </c>
      <c r="G36" s="144">
        <f>SUM(E14:E17,E21:E24,E28:E31)</f>
        <v>20</v>
      </c>
      <c r="H36" s="145">
        <f>E36-G36</f>
        <v>-17</v>
      </c>
      <c r="I36" s="145"/>
      <c r="J36" s="146">
        <f>E36/G36</f>
        <v>0.15</v>
      </c>
      <c r="K36" s="146"/>
      <c r="L36" s="147">
        <f>SUM(H14:H17,H21:H24,H28:H31)</f>
        <v>10</v>
      </c>
      <c r="M36" s="143" t="s">
        <v>7</v>
      </c>
      <c r="N36" s="144">
        <f>SUM(D14:D17,D21:D24,D28:D31)</f>
        <v>154</v>
      </c>
      <c r="O36" s="145">
        <f>L36-N36</f>
        <v>-144</v>
      </c>
      <c r="P36" s="145"/>
      <c r="Q36" s="146">
        <f>L36/N36</f>
        <v>0.06493506493506493</v>
      </c>
      <c r="R36" s="146"/>
      <c r="S36" s="135"/>
      <c r="T36" s="148"/>
      <c r="U36" s="148"/>
      <c r="V36" s="135"/>
      <c r="W36" s="6"/>
      <c r="X36" s="6"/>
      <c r="Y36" s="7"/>
      <c r="Z36" s="7"/>
      <c r="AA36" s="7"/>
      <c r="AB36" s="19"/>
      <c r="AC36" s="21"/>
      <c r="AD36" s="19"/>
      <c r="AE36" s="21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9.5" customHeight="1">
      <c r="A37" s="7"/>
      <c r="B37" s="149" t="str">
        <f>B6</f>
        <v>Slavia TU Liberec</v>
      </c>
      <c r="C37" s="150">
        <f>SUM(P15:P17,C14,P22:P24,C21,P29:P31,C28)</f>
        <v>23</v>
      </c>
      <c r="D37" s="150"/>
      <c r="E37" s="151">
        <f>SUM(N15:N17,E14,N22:N24,E21,E28,N29:N31)</f>
        <v>23</v>
      </c>
      <c r="F37" s="152" t="s">
        <v>7</v>
      </c>
      <c r="G37" s="153">
        <f>SUM(L15:L17,G14,G21,L22:L24,L29:L31,G28)</f>
        <v>5</v>
      </c>
      <c r="H37" s="154">
        <f>E37-G37</f>
        <v>18</v>
      </c>
      <c r="I37" s="154"/>
      <c r="J37" s="155">
        <f>E37/G37</f>
        <v>4.6</v>
      </c>
      <c r="K37" s="155"/>
      <c r="L37" s="151">
        <f>SUM(O15:O17,D14,O22:O24,D21,O29:O31,D28)</f>
        <v>138</v>
      </c>
      <c r="M37" s="152" t="s">
        <v>7</v>
      </c>
      <c r="N37" s="153">
        <f>SUM(K15:K17,K22:K24,K29:K31,H14,H21,H28)</f>
        <v>22</v>
      </c>
      <c r="O37" s="154">
        <f>L37-N37</f>
        <v>116</v>
      </c>
      <c r="P37" s="154"/>
      <c r="Q37" s="155">
        <f>L37/N37</f>
        <v>6.2727272727272725</v>
      </c>
      <c r="R37" s="155"/>
      <c r="S37" s="135"/>
      <c r="T37" s="148"/>
      <c r="U37" s="148" t="s">
        <v>28</v>
      </c>
      <c r="V37" s="135"/>
      <c r="W37" s="6"/>
      <c r="X37" s="6"/>
      <c r="Y37" s="7"/>
      <c r="Z37" s="7"/>
      <c r="AA37" s="7"/>
      <c r="AB37" s="19"/>
      <c r="AC37" s="21"/>
      <c r="AD37" s="19"/>
      <c r="AE37" s="21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9.5" customHeight="1">
      <c r="A38" s="7"/>
      <c r="B38" s="149" t="str">
        <f>B7</f>
        <v>TJ Karate Č. Budějovice</v>
      </c>
      <c r="C38" s="150">
        <f>SUM(W16:W17,C15,J15,W23:W24,C22,J22,W30:W31,C29,J29)</f>
        <v>9</v>
      </c>
      <c r="D38" s="150"/>
      <c r="E38" s="151">
        <f>SUM(U16:U17,E15,L15,U23:U24,E22,L22,U30:U31,E29,L29)</f>
        <v>15</v>
      </c>
      <c r="F38" s="152" t="s">
        <v>7</v>
      </c>
      <c r="G38" s="153">
        <f>SUM(S16:S17,S23:S24,S30:S31,G15,N15,G22,N22,N29,G29)</f>
        <v>13</v>
      </c>
      <c r="H38" s="154">
        <f>E38-G38</f>
        <v>2</v>
      </c>
      <c r="I38" s="154"/>
      <c r="J38" s="155">
        <f>E38/G38</f>
        <v>1.1538461538461537</v>
      </c>
      <c r="K38" s="155"/>
      <c r="L38" s="151">
        <f>SUM(V16:V17,V23:V24,V30:V31,D15,K15,D22,K22,D29,K29)</f>
        <v>91</v>
      </c>
      <c r="M38" s="152" t="s">
        <v>7</v>
      </c>
      <c r="N38" s="153">
        <f>SUM(R16:R17,R23:R24,R30:R31,H15,O15,H22,O22,H29,O29)</f>
        <v>43</v>
      </c>
      <c r="O38" s="154">
        <f>L38-N38</f>
        <v>48</v>
      </c>
      <c r="P38" s="154"/>
      <c r="Q38" s="155">
        <f>L38/N38</f>
        <v>2.116279069767442</v>
      </c>
      <c r="R38" s="155"/>
      <c r="S38" s="135"/>
      <c r="T38" s="148"/>
      <c r="U38" s="148"/>
      <c r="V38" s="135"/>
      <c r="W38" s="6"/>
      <c r="X38" s="6"/>
      <c r="Y38" s="7"/>
      <c r="Z38" s="7"/>
      <c r="AA38" s="7"/>
      <c r="AB38" s="19"/>
      <c r="AC38" s="21"/>
      <c r="AD38" s="19"/>
      <c r="AE38" s="21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9.5" customHeight="1">
      <c r="A39" s="7"/>
      <c r="B39" s="149" t="str">
        <f>B8</f>
        <v>SKK Shotokan Liberec</v>
      </c>
      <c r="C39" s="150">
        <f>SUM(AD17,AD24,AD31,C16,J16,Q16,C23,J23,Q23,C30,J30,Q30)</f>
        <v>3</v>
      </c>
      <c r="D39" s="150"/>
      <c r="E39" s="151">
        <f>SUM(AB17,AB24,AB31,E16,L16,S16,S23,L23,E23,E30,L30,S30)</f>
        <v>3</v>
      </c>
      <c r="F39" s="152" t="s">
        <v>7</v>
      </c>
      <c r="G39" s="153">
        <f>SUM(Z17,Z24,Z31,G16,N16,U16,G23,N23,U23,G30,N30,U30)</f>
        <v>19</v>
      </c>
      <c r="H39" s="154">
        <f>E39-G39</f>
        <v>-16</v>
      </c>
      <c r="I39" s="154"/>
      <c r="J39" s="155">
        <f>E39/G39</f>
        <v>0.15789473684210525</v>
      </c>
      <c r="K39" s="155"/>
      <c r="L39" s="151">
        <f>SUM(AC17,AC24,AC31,D16,K16,R16,D23,K23,R23,D30,K30,R30)</f>
        <v>32</v>
      </c>
      <c r="M39" s="152" t="s">
        <v>7</v>
      </c>
      <c r="N39" s="153">
        <f>SUM(Y17,Y24,Y31,H16,O16,V16,H23,O23,V23,H30,O30,V30)</f>
        <v>120</v>
      </c>
      <c r="O39" s="154">
        <f>L39-N39</f>
        <v>-88</v>
      </c>
      <c r="P39" s="154"/>
      <c r="Q39" s="155">
        <f>L39/N39</f>
        <v>0.26666666666666666</v>
      </c>
      <c r="R39" s="155"/>
      <c r="S39" s="135"/>
      <c r="T39" s="148"/>
      <c r="U39" s="148"/>
      <c r="V39" s="135"/>
      <c r="W39" s="6"/>
      <c r="X39" s="6"/>
      <c r="Y39" s="7"/>
      <c r="Z39" s="7"/>
      <c r="AA39" s="7"/>
      <c r="AB39" s="19"/>
      <c r="AC39" s="21"/>
      <c r="AD39" s="19"/>
      <c r="AE39" s="21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9.5" customHeight="1">
      <c r="A40" s="7"/>
      <c r="B40" s="149" t="str">
        <f>B9</f>
        <v>SK Karate Spartak HK</v>
      </c>
      <c r="C40" s="156">
        <f>SUM(C17,J17,Q17,X17,X24,Q24,J24,C24,C31,J31,Q31,X31)</f>
        <v>18</v>
      </c>
      <c r="D40" s="156"/>
      <c r="E40" s="157">
        <f>SUM(E17,L17,S17,Z17,Z24,S24,L24,E24,E31,L31,S31,Z31)</f>
        <v>20</v>
      </c>
      <c r="F40" s="158" t="s">
        <v>7</v>
      </c>
      <c r="G40" s="159">
        <f>SUM(G17,N17,U17,AB17,AB24,U24,N24,G24,G31,N31,U31,AB31)</f>
        <v>7</v>
      </c>
      <c r="H40" s="160">
        <f>E40-G40</f>
        <v>13</v>
      </c>
      <c r="I40" s="160"/>
      <c r="J40" s="161">
        <f>E40/G40</f>
        <v>2.857142857142857</v>
      </c>
      <c r="K40" s="161"/>
      <c r="L40" s="157">
        <f>SUM(D17,K17,R17,Y17,D24,K24,R24,Y24,D31,K31,R31,Y31)</f>
        <v>103</v>
      </c>
      <c r="M40" s="158" t="s">
        <v>7</v>
      </c>
      <c r="N40" s="159">
        <f>SUM(H17,O17,V17,AC17,AC24,V24,O24,H24,H31,O31,V31,AC31)</f>
        <v>35</v>
      </c>
      <c r="O40" s="160">
        <f>L40-N40</f>
        <v>68</v>
      </c>
      <c r="P40" s="160"/>
      <c r="Q40" s="161">
        <f>L40/N40</f>
        <v>2.942857142857143</v>
      </c>
      <c r="R40" s="161"/>
      <c r="S40" s="135"/>
      <c r="T40" s="148"/>
      <c r="U40" s="148"/>
      <c r="V40" s="135"/>
      <c r="W40" s="6"/>
      <c r="X40" s="6"/>
      <c r="Y40" s="7"/>
      <c r="Z40" s="7"/>
      <c r="AA40" s="7"/>
      <c r="AB40" s="19"/>
      <c r="AC40" s="21"/>
      <c r="AD40" s="19"/>
      <c r="AE40" s="21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9.5" customHeight="1">
      <c r="A41" s="7"/>
      <c r="B41" s="162"/>
      <c r="C41" s="163"/>
      <c r="D41" s="163"/>
      <c r="E41" s="164"/>
      <c r="F41" s="165"/>
      <c r="G41" s="166"/>
      <c r="H41" s="167"/>
      <c r="I41" s="167"/>
      <c r="J41" s="168"/>
      <c r="K41" s="168"/>
      <c r="L41" s="164"/>
      <c r="M41" s="165"/>
      <c r="N41" s="166"/>
      <c r="O41" s="167"/>
      <c r="P41" s="167"/>
      <c r="Q41" s="168"/>
      <c r="R41" s="168"/>
      <c r="S41" s="135"/>
      <c r="T41" s="148"/>
      <c r="U41" s="148"/>
      <c r="V41" s="135"/>
      <c r="W41" s="6"/>
      <c r="X41" s="6"/>
      <c r="Y41" s="7"/>
      <c r="Z41" s="7"/>
      <c r="AA41" s="7"/>
      <c r="AB41" s="19"/>
      <c r="AC41" s="21"/>
      <c r="AD41" s="19"/>
      <c r="AE41" s="21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9.5" customHeight="1">
      <c r="A42" s="169" t="s">
        <v>29</v>
      </c>
      <c r="B42" s="170" t="s">
        <v>20</v>
      </c>
      <c r="C42" s="171" t="s">
        <v>30</v>
      </c>
      <c r="D42" s="171"/>
      <c r="E42" s="171"/>
      <c r="F42" s="165"/>
      <c r="G42" s="166"/>
      <c r="H42" s="167"/>
      <c r="I42" s="167"/>
      <c r="J42" s="168"/>
      <c r="K42" s="168"/>
      <c r="L42" s="164"/>
      <c r="M42" s="165"/>
      <c r="N42" s="166"/>
      <c r="O42" s="167"/>
      <c r="P42" s="167"/>
      <c r="Q42" s="168"/>
      <c r="R42" s="168"/>
      <c r="S42" s="135"/>
      <c r="T42" s="148"/>
      <c r="U42" s="148"/>
      <c r="V42" s="135"/>
      <c r="W42" s="6"/>
      <c r="X42" s="6"/>
      <c r="Y42" s="7"/>
      <c r="Z42" s="7"/>
      <c r="AA42" s="7"/>
      <c r="AB42" s="19"/>
      <c r="AC42" s="21"/>
      <c r="AD42" s="19"/>
      <c r="AE42" s="21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9.5" customHeight="1">
      <c r="A43" s="172" t="s">
        <v>31</v>
      </c>
      <c r="B43" s="173" t="s">
        <v>8</v>
      </c>
      <c r="C43" s="174">
        <v>23</v>
      </c>
      <c r="D43" s="175">
        <v>18</v>
      </c>
      <c r="E43" s="176">
        <v>116</v>
      </c>
      <c r="F43" s="165"/>
      <c r="G43" s="166"/>
      <c r="H43" s="167"/>
      <c r="I43" s="167"/>
      <c r="J43" s="168"/>
      <c r="K43" s="168"/>
      <c r="L43" s="164"/>
      <c r="M43" s="165"/>
      <c r="N43" s="166"/>
      <c r="O43" s="167"/>
      <c r="P43" s="167"/>
      <c r="Q43" s="168"/>
      <c r="R43" s="168"/>
      <c r="S43" s="135"/>
      <c r="T43" s="148"/>
      <c r="U43" s="148"/>
      <c r="V43" s="135"/>
      <c r="W43" s="6"/>
      <c r="X43" s="6"/>
      <c r="Y43" s="7"/>
      <c r="Z43" s="7"/>
      <c r="AA43" s="7"/>
      <c r="AB43" s="19"/>
      <c r="AC43" s="21"/>
      <c r="AD43" s="19"/>
      <c r="AE43" s="21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9.5" customHeight="1">
      <c r="A44" s="177" t="s">
        <v>32</v>
      </c>
      <c r="B44" s="178" t="s">
        <v>16</v>
      </c>
      <c r="C44" s="179">
        <v>18</v>
      </c>
      <c r="D44" s="180">
        <v>13</v>
      </c>
      <c r="E44" s="181">
        <v>68</v>
      </c>
      <c r="F44" s="165"/>
      <c r="G44" s="166"/>
      <c r="H44" s="167"/>
      <c r="I44" s="167"/>
      <c r="J44" s="168"/>
      <c r="K44" s="168"/>
      <c r="L44" s="164"/>
      <c r="M44" s="165"/>
      <c r="N44" s="166"/>
      <c r="O44" s="167"/>
      <c r="P44" s="167"/>
      <c r="Q44" s="168"/>
      <c r="R44" s="168"/>
      <c r="S44" s="135"/>
      <c r="T44" s="148"/>
      <c r="U44" s="148"/>
      <c r="V44" s="135"/>
      <c r="W44" s="6"/>
      <c r="X44" s="6"/>
      <c r="Y44" s="7"/>
      <c r="Z44" s="7"/>
      <c r="AA44" s="7"/>
      <c r="AB44" s="19"/>
      <c r="AC44" s="21"/>
      <c r="AD44" s="19"/>
      <c r="AE44" s="21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9.5" customHeight="1">
      <c r="A45" s="177" t="s">
        <v>33</v>
      </c>
      <c r="B45" s="178" t="s">
        <v>11</v>
      </c>
      <c r="C45" s="179">
        <v>9</v>
      </c>
      <c r="D45" s="180">
        <v>2</v>
      </c>
      <c r="E45" s="181">
        <v>48</v>
      </c>
      <c r="F45" s="165"/>
      <c r="G45" s="166"/>
      <c r="H45" s="167"/>
      <c r="I45" s="167"/>
      <c r="J45" s="168"/>
      <c r="K45" s="168"/>
      <c r="L45" s="164"/>
      <c r="M45" s="165"/>
      <c r="N45" s="166"/>
      <c r="O45" s="167"/>
      <c r="P45" s="167"/>
      <c r="Q45" s="168"/>
      <c r="R45" s="168"/>
      <c r="S45" s="135"/>
      <c r="T45" s="148"/>
      <c r="U45" s="148"/>
      <c r="V45" s="135"/>
      <c r="W45" s="6"/>
      <c r="X45" s="6"/>
      <c r="Y45" s="7"/>
      <c r="Z45" s="7"/>
      <c r="AA45" s="7"/>
      <c r="AB45" s="19"/>
      <c r="AC45" s="21"/>
      <c r="AD45" s="19"/>
      <c r="AE45" s="21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9.5" customHeight="1">
      <c r="A46" s="177" t="s">
        <v>34</v>
      </c>
      <c r="B46" s="178" t="s">
        <v>14</v>
      </c>
      <c r="C46" s="179">
        <v>3</v>
      </c>
      <c r="D46" s="180">
        <v>-16</v>
      </c>
      <c r="E46" s="181">
        <v>-88</v>
      </c>
      <c r="F46" s="165"/>
      <c r="G46" s="166"/>
      <c r="H46" s="167"/>
      <c r="I46" s="167"/>
      <c r="J46" s="168"/>
      <c r="K46" s="168"/>
      <c r="L46" s="164"/>
      <c r="M46" s="165"/>
      <c r="N46" s="166"/>
      <c r="O46" s="167"/>
      <c r="P46" s="167"/>
      <c r="Q46" s="168"/>
      <c r="R46" s="168"/>
      <c r="S46" s="135"/>
      <c r="T46" s="148"/>
      <c r="U46" s="148"/>
      <c r="V46" s="135"/>
      <c r="W46" s="6"/>
      <c r="X46" s="6"/>
      <c r="Y46" s="7"/>
      <c r="Z46" s="7"/>
      <c r="AA46" s="7"/>
      <c r="AB46" s="19"/>
      <c r="AC46" s="21"/>
      <c r="AD46" s="19"/>
      <c r="AE46" s="21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9.5" customHeight="1">
      <c r="A47" s="177" t="s">
        <v>35</v>
      </c>
      <c r="B47" s="178" t="s">
        <v>5</v>
      </c>
      <c r="C47" s="179">
        <v>3</v>
      </c>
      <c r="D47" s="180">
        <v>-17</v>
      </c>
      <c r="E47" s="181">
        <v>-144</v>
      </c>
      <c r="F47" s="165"/>
      <c r="G47" s="166"/>
      <c r="H47" s="167"/>
      <c r="I47" s="167"/>
      <c r="J47" s="168"/>
      <c r="K47" s="168"/>
      <c r="L47" s="164"/>
      <c r="M47" s="165"/>
      <c r="N47" s="166"/>
      <c r="O47" s="167"/>
      <c r="P47" s="167"/>
      <c r="Q47" s="168"/>
      <c r="R47" s="168"/>
      <c r="S47" s="135"/>
      <c r="T47" s="148"/>
      <c r="U47" s="148"/>
      <c r="V47" s="135"/>
      <c r="W47" s="6"/>
      <c r="X47" s="6"/>
      <c r="Y47" s="7"/>
      <c r="Z47" s="7"/>
      <c r="AA47" s="7"/>
      <c r="AB47" s="19"/>
      <c r="AC47" s="21"/>
      <c r="AD47" s="19"/>
      <c r="AE47" s="21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9.5" customHeight="1">
      <c r="A48" s="182" t="s">
        <v>36</v>
      </c>
      <c r="B48" s="183" t="s">
        <v>37</v>
      </c>
      <c r="C48" s="184" t="s">
        <v>38</v>
      </c>
      <c r="D48" s="185" t="s">
        <v>38</v>
      </c>
      <c r="E48" s="186" t="s">
        <v>38</v>
      </c>
      <c r="F48" s="165"/>
      <c r="G48" s="166"/>
      <c r="H48" s="167"/>
      <c r="I48" s="167"/>
      <c r="J48" s="168"/>
      <c r="K48" s="168"/>
      <c r="L48" s="164"/>
      <c r="M48" s="165"/>
      <c r="N48" s="166"/>
      <c r="O48" s="167"/>
      <c r="P48" s="167"/>
      <c r="Q48" s="168"/>
      <c r="R48" s="168"/>
      <c r="S48" s="135"/>
      <c r="T48" s="148"/>
      <c r="U48" s="148"/>
      <c r="V48" s="135"/>
      <c r="W48" s="6"/>
      <c r="X48" s="6"/>
      <c r="Y48" s="7"/>
      <c r="Z48" s="7"/>
      <c r="AA48" s="7"/>
      <c r="AB48" s="19"/>
      <c r="AC48" s="21"/>
      <c r="AD48" s="19"/>
      <c r="AE48" s="21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2.75" customHeight="1">
      <c r="A49" s="7"/>
      <c r="B49" s="162"/>
      <c r="C49" s="187"/>
      <c r="D49" s="187"/>
      <c r="E49" s="187"/>
      <c r="F49" s="7"/>
      <c r="G49" s="7"/>
      <c r="H49" s="7"/>
      <c r="I49" s="7"/>
      <c r="J49" s="7"/>
      <c r="K49" s="7"/>
      <c r="L49" s="7"/>
      <c r="M49" s="7"/>
      <c r="N49" s="7"/>
      <c r="O49" s="7"/>
      <c r="P49" s="167"/>
      <c r="Q49" s="168"/>
      <c r="R49" s="168"/>
      <c r="S49" s="135"/>
      <c r="T49" s="148"/>
      <c r="U49" s="148"/>
      <c r="V49" s="135"/>
      <c r="W49" s="6"/>
      <c r="X49" s="6"/>
      <c r="Y49" s="7"/>
      <c r="Z49" s="7"/>
      <c r="AA49" s="7"/>
      <c r="AB49" s="19"/>
      <c r="AC49" s="21"/>
      <c r="AD49" s="19"/>
      <c r="AE49" s="21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12.75" customHeight="1">
      <c r="A50" s="7"/>
      <c r="B50" s="162"/>
      <c r="C50" s="188"/>
      <c r="D50" s="188"/>
      <c r="E50" s="189"/>
      <c r="F50" s="190"/>
      <c r="G50" s="190" t="s">
        <v>39</v>
      </c>
      <c r="H50" s="190"/>
      <c r="I50" s="190"/>
      <c r="J50" s="190"/>
      <c r="K50" s="190"/>
      <c r="L50" s="190"/>
      <c r="M50" s="190"/>
      <c r="N50" s="190"/>
      <c r="O50" s="190"/>
      <c r="P50" s="167"/>
      <c r="Q50" s="168"/>
      <c r="R50" s="168"/>
      <c r="S50" s="135"/>
      <c r="T50" s="148"/>
      <c r="U50" s="148"/>
      <c r="V50" s="135"/>
      <c r="W50" s="6"/>
      <c r="X50" s="6"/>
      <c r="Y50" s="7"/>
      <c r="Z50" s="7"/>
      <c r="AA50" s="7"/>
      <c r="AB50" s="19"/>
      <c r="AC50" s="21"/>
      <c r="AD50" s="19"/>
      <c r="AE50" s="21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12.75" customHeight="1">
      <c r="A51" s="7"/>
      <c r="B51" s="162"/>
      <c r="C51" s="188"/>
      <c r="D51" s="189"/>
      <c r="E51" s="190"/>
      <c r="F51" s="190"/>
      <c r="G51" s="190" t="s">
        <v>40</v>
      </c>
      <c r="H51" s="190"/>
      <c r="I51" s="190"/>
      <c r="J51" s="190"/>
      <c r="K51" s="190"/>
      <c r="L51" s="190"/>
      <c r="M51" s="190"/>
      <c r="N51" s="190"/>
      <c r="O51" s="190"/>
      <c r="P51" s="167"/>
      <c r="Q51" s="168"/>
      <c r="R51" s="168"/>
      <c r="S51" s="135"/>
      <c r="T51" s="148"/>
      <c r="U51" s="148"/>
      <c r="V51" s="135"/>
      <c r="W51" s="6"/>
      <c r="X51" s="6"/>
      <c r="Y51" s="7"/>
      <c r="Z51" s="7"/>
      <c r="AA51" s="7"/>
      <c r="AB51" s="19"/>
      <c r="AC51" s="21"/>
      <c r="AD51" s="19"/>
      <c r="AE51" s="21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2.75" customHeight="1">
      <c r="A52" s="7"/>
      <c r="B52" s="162"/>
      <c r="C52" s="189"/>
      <c r="D52" s="190"/>
      <c r="E52" s="190"/>
      <c r="F52" s="190"/>
      <c r="G52" s="190" t="s">
        <v>21</v>
      </c>
      <c r="H52" s="190"/>
      <c r="I52" s="190"/>
      <c r="J52" s="190"/>
      <c r="K52" s="190"/>
      <c r="L52" s="190"/>
      <c r="M52" s="190"/>
      <c r="N52" s="190"/>
      <c r="O52" s="190"/>
      <c r="P52" s="167"/>
      <c r="Q52" s="168"/>
      <c r="R52" s="168"/>
      <c r="S52" s="135"/>
      <c r="T52" s="148"/>
      <c r="U52" s="148"/>
      <c r="V52" s="135"/>
      <c r="W52" s="6"/>
      <c r="X52" s="6"/>
      <c r="Y52" s="7"/>
      <c r="Z52" s="7"/>
      <c r="AA52" s="7"/>
      <c r="AB52" s="19"/>
      <c r="AC52" s="21"/>
      <c r="AD52" s="19"/>
      <c r="AE52" s="21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2.75" customHeight="1">
      <c r="A53" s="7"/>
      <c r="B53" s="16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67"/>
      <c r="Q53" s="168"/>
      <c r="R53" s="168"/>
      <c r="S53" s="135"/>
      <c r="T53" s="148"/>
      <c r="U53" s="148"/>
      <c r="V53" s="135"/>
      <c r="W53" s="6"/>
      <c r="X53" s="6"/>
      <c r="Y53" s="7"/>
      <c r="Z53" s="7"/>
      <c r="AA53" s="7"/>
      <c r="AB53" s="19"/>
      <c r="AC53" s="21"/>
      <c r="AD53" s="19"/>
      <c r="AE53" s="21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9.5" customHeight="1">
      <c r="A55" s="191" t="s">
        <v>29</v>
      </c>
      <c r="B55" s="192" t="s">
        <v>20</v>
      </c>
      <c r="C55" s="193" t="s">
        <v>41</v>
      </c>
      <c r="D55" s="193"/>
      <c r="E55" s="19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9.5" customHeight="1">
      <c r="A56" s="121" t="s">
        <v>31</v>
      </c>
      <c r="B56" s="194" t="s">
        <v>8</v>
      </c>
      <c r="C56" s="195">
        <v>15</v>
      </c>
      <c r="D56" s="119">
        <v>11</v>
      </c>
      <c r="E56" s="196">
        <v>76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9.5" customHeight="1">
      <c r="A57" s="197" t="s">
        <v>32</v>
      </c>
      <c r="B57" s="198" t="s">
        <v>16</v>
      </c>
      <c r="C57" s="199">
        <v>12</v>
      </c>
      <c r="D57" s="200">
        <v>8</v>
      </c>
      <c r="E57" s="201">
        <v>40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9.5" customHeight="1">
      <c r="A58" s="197" t="s">
        <v>33</v>
      </c>
      <c r="B58" s="198" t="s">
        <v>11</v>
      </c>
      <c r="C58" s="199">
        <v>5</v>
      </c>
      <c r="D58" s="200">
        <v>2</v>
      </c>
      <c r="E58" s="201">
        <v>28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9.5" customHeight="1">
      <c r="A59" s="197" t="s">
        <v>34</v>
      </c>
      <c r="B59" s="198" t="s">
        <v>5</v>
      </c>
      <c r="C59" s="199">
        <v>3</v>
      </c>
      <c r="D59" s="200">
        <v>-9</v>
      </c>
      <c r="E59" s="201">
        <v>-80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9.5" customHeight="1">
      <c r="A60" s="197" t="s">
        <v>35</v>
      </c>
      <c r="B60" s="198" t="s">
        <v>14</v>
      </c>
      <c r="C60" s="199">
        <v>1</v>
      </c>
      <c r="D60" s="200">
        <v>-12</v>
      </c>
      <c r="E60" s="201">
        <v>-64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20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19.5" customHeight="1">
      <c r="A61" s="203" t="s">
        <v>36</v>
      </c>
      <c r="B61" s="204" t="s">
        <v>37</v>
      </c>
      <c r="C61" s="205" t="s">
        <v>38</v>
      </c>
      <c r="D61" s="206" t="s">
        <v>38</v>
      </c>
      <c r="E61" s="207" t="s">
        <v>38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19.5" customHeight="1">
      <c r="A64" s="191" t="s">
        <v>29</v>
      </c>
      <c r="B64" s="192" t="s">
        <v>20</v>
      </c>
      <c r="C64" s="193" t="s">
        <v>42</v>
      </c>
      <c r="D64" s="193"/>
      <c r="E64" s="19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19.5" customHeight="1">
      <c r="A65" s="117" t="s">
        <v>31</v>
      </c>
      <c r="B65" s="208" t="s">
        <v>8</v>
      </c>
      <c r="C65" s="209">
        <v>7</v>
      </c>
      <c r="D65" s="210">
        <v>5</v>
      </c>
      <c r="E65" s="211">
        <v>26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19.5" customHeight="1">
      <c r="A66" s="197" t="s">
        <v>32</v>
      </c>
      <c r="B66" s="212" t="s">
        <v>16</v>
      </c>
      <c r="C66" s="213">
        <v>7</v>
      </c>
      <c r="D66" s="214">
        <v>5</v>
      </c>
      <c r="E66" s="215">
        <v>20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19.5" customHeight="1">
      <c r="A67" s="197" t="s">
        <v>33</v>
      </c>
      <c r="B67" s="212" t="s">
        <v>5</v>
      </c>
      <c r="C67" s="213">
        <v>3</v>
      </c>
      <c r="D67" s="214">
        <v>-3</v>
      </c>
      <c r="E67" s="215">
        <v>-32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19.5" customHeight="1">
      <c r="A68" s="197" t="s">
        <v>34</v>
      </c>
      <c r="B68" s="212" t="s">
        <v>11</v>
      </c>
      <c r="C68" s="213">
        <v>2</v>
      </c>
      <c r="D68" s="214">
        <v>-1</v>
      </c>
      <c r="E68" s="215">
        <v>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19.5" customHeight="1">
      <c r="A69" s="197" t="s">
        <v>35</v>
      </c>
      <c r="B69" s="212" t="s">
        <v>14</v>
      </c>
      <c r="C69" s="213">
        <v>1</v>
      </c>
      <c r="D69" s="214">
        <v>-6</v>
      </c>
      <c r="E69" s="215">
        <v>-16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19.5" customHeight="1">
      <c r="A70" s="203" t="s">
        <v>36</v>
      </c>
      <c r="B70" s="216" t="s">
        <v>37</v>
      </c>
      <c r="C70" s="217" t="s">
        <v>38</v>
      </c>
      <c r="D70" s="218" t="s">
        <v>38</v>
      </c>
      <c r="E70" s="219" t="s">
        <v>38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</sheetData>
  <mergeCells count="91">
    <mergeCell ref="C1:K1"/>
    <mergeCell ref="L1:T1"/>
    <mergeCell ref="R3:V3"/>
    <mergeCell ref="D5:E5"/>
    <mergeCell ref="D6:E6"/>
    <mergeCell ref="S6:Z6"/>
    <mergeCell ref="D7:E7"/>
    <mergeCell ref="R7:AG7"/>
    <mergeCell ref="Q8:AG8"/>
    <mergeCell ref="C12:I12"/>
    <mergeCell ref="J12:P12"/>
    <mergeCell ref="Q12:AK13"/>
    <mergeCell ref="C13:I13"/>
    <mergeCell ref="J13:P13"/>
    <mergeCell ref="J14:P14"/>
    <mergeCell ref="Q14:W14"/>
    <mergeCell ref="X14:AD14"/>
    <mergeCell ref="AE14:AK14"/>
    <mergeCell ref="Q15:W15"/>
    <mergeCell ref="X15:AD15"/>
    <mergeCell ref="AE15:AK15"/>
    <mergeCell ref="X16:AD16"/>
    <mergeCell ref="AE16:AK16"/>
    <mergeCell ref="AE17:AK17"/>
    <mergeCell ref="C19:I19"/>
    <mergeCell ref="J19:P19"/>
    <mergeCell ref="Q19:AK20"/>
    <mergeCell ref="C20:I20"/>
    <mergeCell ref="J20:P20"/>
    <mergeCell ref="J21:P21"/>
    <mergeCell ref="Q21:W21"/>
    <mergeCell ref="X21:AD21"/>
    <mergeCell ref="AE21:AK21"/>
    <mergeCell ref="Q22:W22"/>
    <mergeCell ref="X22:AD22"/>
    <mergeCell ref="AE22:AK22"/>
    <mergeCell ref="X23:AD23"/>
    <mergeCell ref="AE23:AK23"/>
    <mergeCell ref="AE24:AK24"/>
    <mergeCell ref="C26:I26"/>
    <mergeCell ref="J26:P26"/>
    <mergeCell ref="Q26:AK27"/>
    <mergeCell ref="C27:I27"/>
    <mergeCell ref="J27:P27"/>
    <mergeCell ref="J28:P28"/>
    <mergeCell ref="Q28:W28"/>
    <mergeCell ref="X28:AD28"/>
    <mergeCell ref="AE28:AK28"/>
    <mergeCell ref="Q29:W29"/>
    <mergeCell ref="X29:AD29"/>
    <mergeCell ref="AE29:AK29"/>
    <mergeCell ref="X30:AD30"/>
    <mergeCell ref="AE30:AK30"/>
    <mergeCell ref="AE31:AK31"/>
    <mergeCell ref="C34:D35"/>
    <mergeCell ref="E34:K34"/>
    <mergeCell ref="L34:R34"/>
    <mergeCell ref="E35:G35"/>
    <mergeCell ref="H35:I35"/>
    <mergeCell ref="J35:K35"/>
    <mergeCell ref="L35:N35"/>
    <mergeCell ref="O35:P35"/>
    <mergeCell ref="Q35:R35"/>
    <mergeCell ref="C36:D36"/>
    <mergeCell ref="H36:I36"/>
    <mergeCell ref="J36:K36"/>
    <mergeCell ref="O36:P36"/>
    <mergeCell ref="Q36:R36"/>
    <mergeCell ref="C37:D37"/>
    <mergeCell ref="H37:I37"/>
    <mergeCell ref="J37:K37"/>
    <mergeCell ref="O37:P37"/>
    <mergeCell ref="Q37:R37"/>
    <mergeCell ref="C38:D38"/>
    <mergeCell ref="H38:I38"/>
    <mergeCell ref="J38:K38"/>
    <mergeCell ref="O38:P38"/>
    <mergeCell ref="Q38:R38"/>
    <mergeCell ref="C39:D39"/>
    <mergeCell ref="H39:I39"/>
    <mergeCell ref="J39:K39"/>
    <mergeCell ref="O39:P39"/>
    <mergeCell ref="Q39:R39"/>
    <mergeCell ref="C40:D40"/>
    <mergeCell ref="H40:I40"/>
    <mergeCell ref="J40:K40"/>
    <mergeCell ref="O40:P40"/>
    <mergeCell ref="Q40:R40"/>
    <mergeCell ref="C42:E42"/>
    <mergeCell ref="C55:E55"/>
    <mergeCell ref="C64:E64"/>
  </mergeCells>
  <conditionalFormatting sqref="B13:B17 B20:B24 B27:B32">
    <cfRule type="cellIs" priority="1" dxfId="0" operator="notEqual" stopIfTrue="1">
      <formula>""</formula>
    </cfRule>
  </conditionalFormatting>
  <conditionalFormatting sqref="C12:I13 C19:I20 C26:I27 J13:P14 J20:P21 J27:P28 Q14:W15 Q21:W22 Q28:W29 X15:AD16 X22:AD23 X29:AD30 AE16:AK17 AE23:AK24 AE30:AK32 AF25:AK25">
    <cfRule type="cellIs" priority="2" dxfId="1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kguzek</cp:lastModifiedBy>
  <cp:lastPrinted>2010-03-06T10:48:55Z</cp:lastPrinted>
  <dcterms:created xsi:type="dcterms:W3CDTF">2010-02-14T07:20:15Z</dcterms:created>
  <dcterms:modified xsi:type="dcterms:W3CDTF">2010-02-14T14:11:10Z</dcterms:modified>
  <cp:category/>
  <cp:version/>
  <cp:contentType/>
  <cp:contentStatus/>
</cp:coreProperties>
</file>