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 kolo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<sst xmlns="http://schemas.openxmlformats.org/spreadsheetml/2006/main" count="124" uniqueCount="41">
  <si>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MUŽI</t>
  </si>
  <si>
    <t>1.Liga Karate 2010</t>
  </si>
  <si>
    <t>KarateRec.com</t>
  </si>
  <si>
    <t>6 týmů - 2x každý s každým</t>
  </si>
  <si>
    <t>vzor</t>
  </si>
  <si>
    <t>TJ Karate Č. Budějovice</t>
  </si>
  <si>
    <t>1.kolo</t>
  </si>
  <si>
    <t>SK Karate Spartak HK</t>
  </si>
  <si>
    <t>2.kolo</t>
  </si>
  <si>
    <t>:</t>
  </si>
  <si>
    <t>Karate Club Žatec</t>
  </si>
  <si>
    <t>3.kolo</t>
  </si>
  <si>
    <t>výsledek zápasu</t>
  </si>
  <si>
    <t>SK KESL RYU Shotokan</t>
  </si>
  <si>
    <t>součet skóre závodníků týmu v daném zápase</t>
  </si>
  <si>
    <t>SKR Sport Union Ústí n.L.</t>
  </si>
  <si>
    <t>body z daného zápasu do žebříčku ligy 2009</t>
  </si>
  <si>
    <t>TJ KARATE Praha</t>
  </si>
  <si>
    <t>tabulka skóre</t>
  </si>
  <si>
    <t>1.liga karate družstev – muži</t>
  </si>
  <si>
    <t>1. liga karate 2010 – muži</t>
  </si>
  <si>
    <t>body</t>
  </si>
  <si>
    <t>skóre týmů</t>
  </si>
  <si>
    <t>skóre závodníků</t>
  </si>
  <si>
    <t>konečné statistiky</t>
  </si>
  <si>
    <t>skóre</t>
  </si>
  <si>
    <t>rozdíl</t>
  </si>
  <si>
    <t>poměr</t>
  </si>
  <si>
    <t xml:space="preserve"> </t>
  </si>
  <si>
    <t>pořadí</t>
  </si>
  <si>
    <t>final</t>
  </si>
  <si>
    <t>1. Místo</t>
  </si>
  <si>
    <t>2. Místo</t>
  </si>
  <si>
    <t>3. Místo</t>
  </si>
  <si>
    <t>4. Místo</t>
  </si>
  <si>
    <t>5. Místo</t>
  </si>
  <si>
    <t>6. Místo</t>
  </si>
  <si>
    <t>rozdíl skóre zápasů závodníků</t>
  </si>
  <si>
    <t>rozdíl skóre zápasů týmů</t>
  </si>
  <si>
    <t>Po 2.kole</t>
  </si>
  <si>
    <t>Po 1.kole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</si>
</sst>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19">
    <xf numFmtId="164" fontId="0" fillId="0" borderId="0" xfId="0" applyAlignment="1">
      <alignment/>
    </xf>
    <xf numFmtId="164" fontId="18" fillId="2" borderId="0" xfId="0" applyFont="1" applyFill="1" applyBorder="1" applyAlignment="1" applyProtection="1">
      <alignment horizontal="center" vertical="center"/>
      <protection locked="0"/>
    </xf>
    <xf numFmtId="164" fontId="19" fillId="5" borderId="10" xfId="0" applyFont="1" applyFill="1" applyBorder="1" applyAlignment="1" applyProtection="1">
      <alignment horizontal="center" vertical="center"/>
      <protection locked="0"/>
    </xf>
    <xf numFmtId="164" fontId="20" fillId="5" borderId="11" xfId="0" applyFont="1" applyFill="1" applyBorder="1" applyAlignment="1" applyProtection="1">
      <alignment horizontal="center" vertical="center"/>
      <protection locked="0"/>
    </xf>
    <xf numFmtId="164" fontId="20" fillId="5" borderId="12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center"/>
      <protection locked="0"/>
    </xf>
    <xf numFmtId="164" fontId="0" fillId="8" borderId="13" xfId="0" applyFill="1" applyBorder="1" applyAlignment="1" applyProtection="1">
      <alignment/>
      <protection locked="0"/>
    </xf>
    <xf numFmtId="164" fontId="0" fillId="8" borderId="14" xfId="0" applyFill="1" applyBorder="1" applyAlignment="1" applyProtection="1">
      <alignment/>
      <protection locked="0"/>
    </xf>
    <xf numFmtId="164" fontId="18" fillId="8" borderId="14" xfId="0" applyFont="1" applyFill="1" applyBorder="1" applyAlignment="1" applyProtection="1">
      <alignment horizontal="center"/>
      <protection locked="0"/>
    </xf>
    <xf numFmtId="164" fontId="0" fillId="8" borderId="15" xfId="0" applyFill="1" applyBorder="1" applyAlignment="1" applyProtection="1">
      <alignment/>
      <protection locked="0"/>
    </xf>
    <xf numFmtId="164" fontId="21" fillId="5" borderId="16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6" fontId="0" fillId="8" borderId="16" xfId="0" applyNumberFormat="1" applyFont="1" applyFill="1" applyBorder="1" applyAlignment="1">
      <alignment horizontal="center" vertical="center"/>
    </xf>
    <xf numFmtId="166" fontId="0" fillId="2" borderId="0" xfId="0" applyNumberFormat="1" applyFill="1" applyAlignment="1">
      <alignment/>
    </xf>
    <xf numFmtId="164" fontId="0" fillId="2" borderId="0" xfId="0" applyFill="1" applyBorder="1" applyAlignment="1" applyProtection="1">
      <alignment horizontal="center" vertical="center"/>
      <protection locked="0"/>
    </xf>
    <xf numFmtId="164" fontId="0" fillId="8" borderId="17" xfId="0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8" borderId="18" xfId="0" applyFill="1" applyBorder="1" applyAlignment="1" applyProtection="1">
      <alignment/>
      <protection locked="0"/>
    </xf>
    <xf numFmtId="164" fontId="21" fillId="5" borderId="19" xfId="0" applyFont="1" applyFill="1" applyBorder="1" applyAlignment="1">
      <alignment horizontal="center"/>
    </xf>
    <xf numFmtId="166" fontId="0" fillId="18" borderId="19" xfId="0" applyNumberFormat="1" applyFont="1" applyFill="1" applyBorder="1" applyAlignment="1">
      <alignment horizontal="center" vertical="center"/>
    </xf>
    <xf numFmtId="164" fontId="0" fillId="5" borderId="20" xfId="0" applyFill="1" applyBorder="1" applyAlignment="1" applyProtection="1">
      <alignment horizontal="center" vertical="center"/>
      <protection locked="0"/>
    </xf>
    <xf numFmtId="164" fontId="0" fillId="5" borderId="21" xfId="0" applyFill="1" applyBorder="1" applyAlignment="1" applyProtection="1">
      <alignment horizontal="center" vertical="center"/>
      <protection locked="0"/>
    </xf>
    <xf numFmtId="164" fontId="21" fillId="5" borderId="20" xfId="0" applyFont="1" applyFill="1" applyBorder="1" applyAlignment="1" applyProtection="1">
      <alignment horizontal="center" vertical="center"/>
      <protection locked="0"/>
    </xf>
    <xf numFmtId="164" fontId="21" fillId="5" borderId="22" xfId="0" applyFont="1" applyFill="1" applyBorder="1" applyAlignment="1" applyProtection="1">
      <alignment horizontal="center" vertical="center"/>
      <protection locked="0"/>
    </xf>
    <xf numFmtId="164" fontId="21" fillId="5" borderId="23" xfId="0" applyFont="1" applyFill="1" applyBorder="1" applyAlignment="1" applyProtection="1">
      <alignment horizontal="center" vertical="center"/>
      <protection locked="0"/>
    </xf>
    <xf numFmtId="164" fontId="0" fillId="5" borderId="22" xfId="0" applyFill="1" applyBorder="1" applyAlignment="1" applyProtection="1">
      <alignment horizontal="center" vertical="center"/>
      <protection locked="0"/>
    </xf>
    <xf numFmtId="164" fontId="0" fillId="5" borderId="12" xfId="0" applyFill="1" applyBorder="1" applyAlignment="1" applyProtection="1">
      <alignment horizontal="center" vertical="center"/>
      <protection locked="0"/>
    </xf>
    <xf numFmtId="166" fontId="0" fillId="0" borderId="24" xfId="0" applyNumberFormat="1" applyFont="1" applyBorder="1" applyAlignment="1">
      <alignment horizontal="center" vertical="center"/>
    </xf>
    <xf numFmtId="164" fontId="0" fillId="8" borderId="25" xfId="0" applyFill="1" applyBorder="1" applyAlignment="1" applyProtection="1">
      <alignment/>
      <protection locked="0"/>
    </xf>
    <xf numFmtId="164" fontId="0" fillId="8" borderId="26" xfId="0" applyFont="1" applyFill="1" applyBorder="1" applyAlignment="1" applyProtection="1">
      <alignment horizontal="center"/>
      <protection locked="0"/>
    </xf>
    <xf numFmtId="164" fontId="0" fillId="8" borderId="27" xfId="0" applyFill="1" applyBorder="1" applyAlignment="1" applyProtection="1">
      <alignment/>
      <protection locked="0"/>
    </xf>
    <xf numFmtId="164" fontId="0" fillId="8" borderId="28" xfId="0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8" borderId="29" xfId="0" applyFill="1" applyBorder="1" applyAlignment="1" applyProtection="1">
      <alignment/>
      <protection locked="0"/>
    </xf>
    <xf numFmtId="164" fontId="0" fillId="8" borderId="30" xfId="0" applyFont="1" applyFill="1" applyBorder="1" applyAlignment="1" applyProtection="1">
      <alignment horizontal="center"/>
      <protection locked="0"/>
    </xf>
    <xf numFmtId="164" fontId="21" fillId="5" borderId="24" xfId="0" applyFont="1" applyFill="1" applyBorder="1" applyAlignment="1">
      <alignment horizontal="center"/>
    </xf>
    <xf numFmtId="164" fontId="0" fillId="8" borderId="31" xfId="0" applyFill="1" applyBorder="1" applyAlignment="1" applyProtection="1">
      <alignment/>
      <protection locked="0"/>
    </xf>
    <xf numFmtId="164" fontId="0" fillId="8" borderId="32" xfId="0" applyFill="1" applyBorder="1" applyAlignment="1" applyProtection="1">
      <alignment/>
      <protection locked="0"/>
    </xf>
    <xf numFmtId="164" fontId="0" fillId="8" borderId="32" xfId="0" applyFill="1" applyBorder="1" applyAlignment="1">
      <alignment/>
    </xf>
    <xf numFmtId="164" fontId="0" fillId="8" borderId="33" xfId="0" applyFill="1" applyBorder="1" applyAlignment="1">
      <alignment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34" xfId="0" applyFont="1" applyBorder="1" applyAlignment="1">
      <alignment horizontal="center" vertical="center"/>
    </xf>
    <xf numFmtId="164" fontId="0" fillId="17" borderId="16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2" fillId="17" borderId="35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center" vertical="center"/>
    </xf>
    <xf numFmtId="164" fontId="0" fillId="2" borderId="36" xfId="0" applyFill="1" applyBorder="1" applyAlignment="1">
      <alignment/>
    </xf>
    <xf numFmtId="164" fontId="0" fillId="0" borderId="0" xfId="0" applyAlignment="1" applyProtection="1">
      <alignment/>
      <protection locked="0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1" fillId="0" borderId="16" xfId="0" applyFont="1" applyFill="1" applyBorder="1" applyAlignment="1">
      <alignment horizontal="center" vertical="center"/>
    </xf>
    <xf numFmtId="164" fontId="23" fillId="17" borderId="24" xfId="0" applyFont="1" applyFill="1" applyBorder="1" applyAlignment="1">
      <alignment horizontal="center" vertical="center"/>
    </xf>
    <xf numFmtId="164" fontId="0" fillId="17" borderId="37" xfId="0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2" borderId="36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1" fillId="0" borderId="19" xfId="0" applyFont="1" applyFill="1" applyBorder="1" applyAlignment="1">
      <alignment horizontal="center" vertical="center"/>
    </xf>
    <xf numFmtId="164" fontId="0" fillId="8" borderId="10" xfId="0" applyFont="1" applyFill="1" applyBorder="1" applyAlignment="1">
      <alignment horizontal="center" vertical="center"/>
    </xf>
    <xf numFmtId="164" fontId="0" fillId="8" borderId="21" xfId="0" applyFont="1" applyFill="1" applyBorder="1" applyAlignment="1" applyProtection="1">
      <alignment horizontal="center" vertical="center"/>
      <protection locked="0"/>
    </xf>
    <xf numFmtId="164" fontId="21" fillId="8" borderId="20" xfId="0" applyFont="1" applyFill="1" applyBorder="1" applyAlignment="1" applyProtection="1">
      <alignment horizontal="center" vertical="center"/>
      <protection locked="0"/>
    </xf>
    <xf numFmtId="164" fontId="21" fillId="8" borderId="22" xfId="0" applyFont="1" applyFill="1" applyBorder="1" applyAlignment="1">
      <alignment horizontal="center" vertical="center"/>
    </xf>
    <xf numFmtId="164" fontId="21" fillId="8" borderId="23" xfId="0" applyFont="1" applyFill="1" applyBorder="1" applyAlignment="1" applyProtection="1">
      <alignment horizontal="center" vertical="center"/>
      <protection locked="0"/>
    </xf>
    <xf numFmtId="164" fontId="0" fillId="8" borderId="38" xfId="0" applyFont="1" applyFill="1" applyBorder="1" applyAlignment="1" applyProtection="1">
      <alignment horizontal="center" vertical="center"/>
      <protection locked="0"/>
    </xf>
    <xf numFmtId="164" fontId="0" fillId="8" borderId="12" xfId="0" applyFont="1" applyFill="1" applyBorder="1" applyAlignment="1">
      <alignment horizontal="center" vertical="center"/>
    </xf>
    <xf numFmtId="164" fontId="23" fillId="17" borderId="39" xfId="0" applyFont="1" applyFill="1" applyBorder="1" applyAlignment="1">
      <alignment horizontal="center" vertical="center"/>
    </xf>
    <xf numFmtId="164" fontId="0" fillId="8" borderId="40" xfId="0" applyFont="1" applyFill="1" applyBorder="1" applyAlignment="1">
      <alignment horizontal="center" vertical="center"/>
    </xf>
    <xf numFmtId="164" fontId="0" fillId="8" borderId="26" xfId="0" applyFont="1" applyFill="1" applyBorder="1" applyAlignment="1" applyProtection="1">
      <alignment horizontal="center" vertical="center"/>
      <protection locked="0"/>
    </xf>
    <xf numFmtId="164" fontId="0" fillId="8" borderId="41" xfId="0" applyFont="1" applyFill="1" applyBorder="1" applyAlignment="1" applyProtection="1">
      <alignment horizontal="center" vertical="center"/>
      <protection locked="0"/>
    </xf>
    <xf numFmtId="164" fontId="0" fillId="8" borderId="30" xfId="0" applyFont="1" applyFill="1" applyBorder="1" applyAlignment="1">
      <alignment horizontal="center" vertical="center"/>
    </xf>
    <xf numFmtId="164" fontId="0" fillId="8" borderId="41" xfId="0" applyFont="1" applyFill="1" applyBorder="1" applyAlignment="1">
      <alignment horizontal="center" vertical="center"/>
    </xf>
    <xf numFmtId="164" fontId="0" fillId="2" borderId="42" xfId="0" applyFont="1" applyFill="1" applyBorder="1" applyAlignment="1">
      <alignment horizontal="center" vertical="center"/>
    </xf>
    <xf numFmtId="164" fontId="0" fillId="2" borderId="43" xfId="0" applyFont="1" applyFill="1" applyBorder="1" applyAlignment="1" applyProtection="1">
      <alignment horizontal="center" vertical="center"/>
      <protection locked="0"/>
    </xf>
    <xf numFmtId="164" fontId="21" fillId="2" borderId="20" xfId="0" applyFont="1" applyFill="1" applyBorder="1" applyAlignment="1" applyProtection="1">
      <alignment horizontal="center" vertical="center"/>
      <protection locked="0"/>
    </xf>
    <xf numFmtId="164" fontId="21" fillId="2" borderId="22" xfId="0" applyFont="1" applyFill="1" applyBorder="1" applyAlignment="1">
      <alignment horizontal="center" vertical="center"/>
    </xf>
    <xf numFmtId="164" fontId="21" fillId="2" borderId="23" xfId="0" applyFont="1" applyFill="1" applyBorder="1" applyAlignment="1" applyProtection="1">
      <alignment horizontal="center" vertical="center"/>
      <protection locked="0"/>
    </xf>
    <xf numFmtId="164" fontId="0" fillId="2" borderId="44" xfId="0" applyFont="1" applyFill="1" applyBorder="1" applyAlignment="1" applyProtection="1">
      <alignment horizontal="center" vertical="center"/>
      <protection locked="0"/>
    </xf>
    <xf numFmtId="164" fontId="0" fillId="2" borderId="45" xfId="0" applyFont="1" applyFill="1" applyBorder="1" applyAlignment="1">
      <alignment horizontal="center" vertical="center"/>
    </xf>
    <xf numFmtId="164" fontId="0" fillId="8" borderId="44" xfId="0" applyFont="1" applyFill="1" applyBorder="1" applyAlignment="1">
      <alignment horizontal="center" vertical="center"/>
    </xf>
    <xf numFmtId="164" fontId="0" fillId="8" borderId="43" xfId="0" applyFont="1" applyFill="1" applyBorder="1" applyAlignment="1" applyProtection="1">
      <alignment horizontal="center" vertical="center"/>
      <protection locked="0"/>
    </xf>
    <xf numFmtId="164" fontId="0" fillId="8" borderId="44" xfId="0" applyFont="1" applyFill="1" applyBorder="1" applyAlignment="1" applyProtection="1">
      <alignment horizontal="center" vertical="center"/>
      <protection locked="0"/>
    </xf>
    <xf numFmtId="164" fontId="0" fillId="8" borderId="45" xfId="0" applyFont="1" applyFill="1" applyBorder="1" applyAlignment="1">
      <alignment horizontal="center" vertical="center"/>
    </xf>
    <xf numFmtId="164" fontId="0" fillId="2" borderId="41" xfId="0" applyFont="1" applyFill="1" applyBorder="1" applyAlignment="1">
      <alignment horizontal="center" vertical="center"/>
    </xf>
    <xf numFmtId="164" fontId="0" fillId="2" borderId="26" xfId="0" applyFont="1" applyFill="1" applyBorder="1" applyAlignment="1" applyProtection="1">
      <alignment horizontal="center" vertical="center"/>
      <protection locked="0"/>
    </xf>
    <xf numFmtId="164" fontId="0" fillId="2" borderId="41" xfId="0" applyFont="1" applyFill="1" applyBorder="1" applyAlignment="1" applyProtection="1">
      <alignment horizontal="center" vertical="center"/>
      <protection locked="0"/>
    </xf>
    <xf numFmtId="164" fontId="0" fillId="2" borderId="30" xfId="0" applyFont="1" applyFill="1" applyBorder="1" applyAlignment="1">
      <alignment horizontal="center" vertical="center"/>
    </xf>
    <xf numFmtId="164" fontId="0" fillId="8" borderId="42" xfId="0" applyFont="1" applyFill="1" applyBorder="1" applyAlignment="1">
      <alignment horizontal="center" vertical="center"/>
    </xf>
    <xf numFmtId="164" fontId="0" fillId="2" borderId="44" xfId="0" applyFont="1" applyFill="1" applyBorder="1" applyAlignment="1">
      <alignment horizontal="center" vertical="center"/>
    </xf>
    <xf numFmtId="164" fontId="21" fillId="0" borderId="24" xfId="0" applyFont="1" applyFill="1" applyBorder="1" applyAlignment="1">
      <alignment horizontal="center" vertical="center"/>
    </xf>
    <xf numFmtId="164" fontId="0" fillId="2" borderId="38" xfId="0" applyFont="1" applyFill="1" applyBorder="1" applyAlignment="1">
      <alignment horizontal="center" vertical="center"/>
    </xf>
    <xf numFmtId="164" fontId="0" fillId="2" borderId="21" xfId="0" applyFont="1" applyFill="1" applyBorder="1" applyAlignment="1" applyProtection="1">
      <alignment horizontal="center" vertical="center"/>
      <protection locked="0"/>
    </xf>
    <xf numFmtId="164" fontId="0" fillId="2" borderId="38" xfId="0" applyFont="1" applyFill="1" applyBorder="1" applyAlignment="1" applyProtection="1">
      <alignment horizontal="center" vertical="center"/>
      <protection locked="0"/>
    </xf>
    <xf numFmtId="164" fontId="0" fillId="2" borderId="12" xfId="0" applyFont="1" applyFill="1" applyBorder="1" applyAlignment="1">
      <alignment horizontal="center" vertical="center"/>
    </xf>
    <xf numFmtId="164" fontId="0" fillId="8" borderId="38" xfId="0" applyFont="1" applyFill="1" applyBorder="1" applyAlignment="1">
      <alignment horizontal="center" vertical="center"/>
    </xf>
    <xf numFmtId="164" fontId="0" fillId="2" borderId="46" xfId="0" applyFont="1" applyFill="1" applyBorder="1" applyAlignment="1">
      <alignment horizontal="center" vertical="center"/>
    </xf>
    <xf numFmtId="164" fontId="0" fillId="2" borderId="47" xfId="0" applyFont="1" applyFill="1" applyBorder="1" applyAlignment="1" applyProtection="1">
      <alignment horizontal="center" vertical="center"/>
      <protection locked="0"/>
    </xf>
    <xf numFmtId="164" fontId="0" fillId="2" borderId="46" xfId="0" applyFont="1" applyFill="1" applyBorder="1" applyAlignment="1" applyProtection="1">
      <alignment horizontal="center" vertical="center"/>
      <protection locked="0"/>
    </xf>
    <xf numFmtId="164" fontId="0" fillId="2" borderId="48" xfId="0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21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21" fillId="2" borderId="0" xfId="0" applyFont="1" applyFill="1" applyBorder="1" applyAlignment="1" applyProtection="1">
      <alignment horizontal="center" vertical="center"/>
      <protection locked="0"/>
    </xf>
    <xf numFmtId="164" fontId="23" fillId="2" borderId="0" xfId="0" applyFont="1" applyFill="1" applyBorder="1" applyAlignment="1">
      <alignment horizontal="center" vertical="center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18" borderId="10" xfId="0" applyFont="1" applyFill="1" applyBorder="1" applyAlignment="1">
      <alignment horizontal="center" vertical="center"/>
    </xf>
    <xf numFmtId="164" fontId="0" fillId="18" borderId="21" xfId="0" applyFont="1" applyFill="1" applyBorder="1" applyAlignment="1" applyProtection="1">
      <alignment horizontal="center" vertical="center"/>
      <protection locked="0"/>
    </xf>
    <xf numFmtId="164" fontId="21" fillId="18" borderId="20" xfId="0" applyFont="1" applyFill="1" applyBorder="1" applyAlignment="1" applyProtection="1">
      <alignment horizontal="center" vertical="center"/>
      <protection locked="0"/>
    </xf>
    <xf numFmtId="164" fontId="21" fillId="18" borderId="22" xfId="0" applyFont="1" applyFill="1" applyBorder="1" applyAlignment="1">
      <alignment horizontal="center" vertical="center"/>
    </xf>
    <xf numFmtId="164" fontId="21" fillId="18" borderId="23" xfId="0" applyFont="1" applyFill="1" applyBorder="1" applyAlignment="1" applyProtection="1">
      <alignment horizontal="center" vertical="center"/>
      <protection locked="0"/>
    </xf>
    <xf numFmtId="164" fontId="0" fillId="18" borderId="38" xfId="0" applyFont="1" applyFill="1" applyBorder="1" applyAlignment="1" applyProtection="1">
      <alignment horizontal="center" vertical="center"/>
      <protection locked="0"/>
    </xf>
    <xf numFmtId="164" fontId="0" fillId="18" borderId="12" xfId="0" applyFont="1" applyFill="1" applyBorder="1" applyAlignment="1">
      <alignment horizontal="center" vertical="center"/>
    </xf>
    <xf numFmtId="164" fontId="0" fillId="2" borderId="40" xfId="0" applyFont="1" applyFill="1" applyBorder="1" applyAlignment="1">
      <alignment horizontal="center" vertical="center"/>
    </xf>
    <xf numFmtId="164" fontId="0" fillId="18" borderId="42" xfId="0" applyFont="1" applyFill="1" applyBorder="1" applyAlignment="1">
      <alignment horizontal="center" vertical="center"/>
    </xf>
    <xf numFmtId="164" fontId="0" fillId="18" borderId="43" xfId="0" applyFont="1" applyFill="1" applyBorder="1" applyAlignment="1" applyProtection="1">
      <alignment horizontal="center" vertical="center"/>
      <protection locked="0"/>
    </xf>
    <xf numFmtId="164" fontId="0" fillId="18" borderId="44" xfId="0" applyFont="1" applyFill="1" applyBorder="1" applyAlignment="1" applyProtection="1">
      <alignment horizontal="center" vertical="center"/>
      <protection locked="0"/>
    </xf>
    <xf numFmtId="164" fontId="0" fillId="18" borderId="45" xfId="0" applyFont="1" applyFill="1" applyBorder="1" applyAlignment="1">
      <alignment horizontal="center" vertical="center"/>
    </xf>
    <xf numFmtId="164" fontId="0" fillId="18" borderId="44" xfId="0" applyFont="1" applyFill="1" applyBorder="1" applyAlignment="1">
      <alignment horizontal="center" vertical="center"/>
    </xf>
    <xf numFmtId="164" fontId="0" fillId="18" borderId="41" xfId="0" applyFont="1" applyFill="1" applyBorder="1" applyAlignment="1">
      <alignment horizontal="center" vertical="center"/>
    </xf>
    <xf numFmtId="164" fontId="0" fillId="18" borderId="26" xfId="0" applyFont="1" applyFill="1" applyBorder="1" applyAlignment="1" applyProtection="1">
      <alignment horizontal="center" vertical="center"/>
      <protection locked="0"/>
    </xf>
    <xf numFmtId="164" fontId="0" fillId="18" borderId="41" xfId="0" applyFont="1" applyFill="1" applyBorder="1" applyAlignment="1" applyProtection="1">
      <alignment horizontal="center" vertical="center"/>
      <protection locked="0"/>
    </xf>
    <xf numFmtId="164" fontId="0" fillId="18" borderId="30" xfId="0" applyFont="1" applyFill="1" applyBorder="1" applyAlignment="1">
      <alignment horizontal="center" vertical="center"/>
    </xf>
    <xf numFmtId="164" fontId="0" fillId="18" borderId="38" xfId="0" applyFont="1" applyFill="1" applyBorder="1" applyAlignment="1">
      <alignment horizontal="center" vertical="center"/>
    </xf>
    <xf numFmtId="164" fontId="0" fillId="18" borderId="46" xfId="0" applyFont="1" applyFill="1" applyBorder="1" applyAlignment="1">
      <alignment horizontal="center" vertical="center"/>
    </xf>
    <xf numFmtId="164" fontId="0" fillId="18" borderId="47" xfId="0" applyFont="1" applyFill="1" applyBorder="1" applyAlignment="1" applyProtection="1">
      <alignment horizontal="center" vertical="center"/>
      <protection locked="0"/>
    </xf>
    <xf numFmtId="164" fontId="0" fillId="18" borderId="46" xfId="0" applyFont="1" applyFill="1" applyBorder="1" applyAlignment="1" applyProtection="1">
      <alignment horizontal="center" vertical="center"/>
      <protection locked="0"/>
    </xf>
    <xf numFmtId="164" fontId="0" fillId="18" borderId="48" xfId="0" applyFont="1" applyFill="1" applyBorder="1" applyAlignment="1">
      <alignment horizontal="center" vertical="center"/>
    </xf>
    <xf numFmtId="164" fontId="21" fillId="17" borderId="16" xfId="0" applyFont="1" applyFill="1" applyBorder="1" applyAlignment="1">
      <alignment horizontal="center"/>
    </xf>
    <xf numFmtId="164" fontId="24" fillId="17" borderId="22" xfId="0" applyFont="1" applyFill="1" applyBorder="1" applyAlignment="1">
      <alignment horizontal="center" vertical="center"/>
    </xf>
    <xf numFmtId="164" fontId="21" fillId="17" borderId="49" xfId="0" applyFont="1" applyFill="1" applyBorder="1" applyAlignment="1">
      <alignment horizontal="center" vertical="center"/>
    </xf>
    <xf numFmtId="164" fontId="21" fillId="17" borderId="16" xfId="0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0" fillId="17" borderId="24" xfId="0" applyFont="1" applyFill="1" applyBorder="1" applyAlignment="1">
      <alignment horizontal="center" vertical="center"/>
    </xf>
    <xf numFmtId="164" fontId="25" fillId="17" borderId="50" xfId="0" applyFont="1" applyFill="1" applyBorder="1" applyAlignment="1">
      <alignment horizontal="center" vertical="center"/>
    </xf>
    <xf numFmtId="164" fontId="0" fillId="17" borderId="51" xfId="0" applyFont="1" applyFill="1" applyBorder="1" applyAlignment="1">
      <alignment horizontal="center" vertical="center"/>
    </xf>
    <xf numFmtId="167" fontId="0" fillId="17" borderId="52" xfId="0" applyNumberFormat="1" applyFont="1" applyFill="1" applyBorder="1" applyAlignment="1">
      <alignment horizontal="center" vertical="center"/>
    </xf>
    <xf numFmtId="167" fontId="0" fillId="17" borderId="53" xfId="0" applyNumberFormat="1" applyFont="1" applyFill="1" applyBorder="1" applyAlignment="1">
      <alignment horizontal="center" vertical="center"/>
    </xf>
    <xf numFmtId="164" fontId="21" fillId="5" borderId="54" xfId="0" applyFont="1" applyFill="1" applyBorder="1" applyAlignment="1" applyProtection="1">
      <alignment horizontal="center" vertical="center"/>
      <protection locked="0"/>
    </xf>
    <xf numFmtId="164" fontId="24" fillId="2" borderId="27" xfId="0" applyFont="1" applyFill="1" applyBorder="1" applyAlignment="1">
      <alignment horizontal="center" vertical="center" wrapText="1" readingOrder="1"/>
    </xf>
    <xf numFmtId="164" fontId="25" fillId="2" borderId="55" xfId="0" applyFont="1" applyFill="1" applyBorder="1" applyAlignment="1">
      <alignment horizontal="right" vertical="center" wrapText="1" readingOrder="1"/>
    </xf>
    <xf numFmtId="164" fontId="25" fillId="2" borderId="27" xfId="0" applyFont="1" applyFill="1" applyBorder="1" applyAlignment="1">
      <alignment horizontal="center" vertical="center"/>
    </xf>
    <xf numFmtId="164" fontId="25" fillId="2" borderId="41" xfId="0" applyFont="1" applyFill="1" applyBorder="1" applyAlignment="1">
      <alignment horizontal="left" vertical="center"/>
    </xf>
    <xf numFmtId="164" fontId="21" fillId="2" borderId="41" xfId="0" applyFont="1" applyFill="1" applyBorder="1" applyAlignment="1">
      <alignment horizontal="center" vertical="center"/>
    </xf>
    <xf numFmtId="168" fontId="0" fillId="2" borderId="26" xfId="0" applyNumberFormat="1" applyFont="1" applyFill="1" applyBorder="1" applyAlignment="1">
      <alignment horizontal="center" vertical="center"/>
    </xf>
    <xf numFmtId="164" fontId="25" fillId="2" borderId="55" xfId="0" applyFont="1" applyFill="1" applyBorder="1" applyAlignment="1">
      <alignment horizontal="right" vertical="center"/>
    </xf>
    <xf numFmtId="168" fontId="0" fillId="2" borderId="3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 horizontal="left" vertical="center"/>
    </xf>
    <xf numFmtId="164" fontId="21" fillId="5" borderId="19" xfId="0" applyFont="1" applyFill="1" applyBorder="1" applyAlignment="1" applyProtection="1">
      <alignment horizontal="center" vertical="center"/>
      <protection locked="0"/>
    </xf>
    <xf numFmtId="164" fontId="24" fillId="2" borderId="56" xfId="0" applyFont="1" applyFill="1" applyBorder="1" applyAlignment="1">
      <alignment horizontal="center" vertical="center"/>
    </xf>
    <xf numFmtId="164" fontId="25" fillId="2" borderId="57" xfId="0" applyFont="1" applyFill="1" applyBorder="1" applyAlignment="1">
      <alignment horizontal="right" vertical="center"/>
    </xf>
    <xf numFmtId="164" fontId="25" fillId="2" borderId="56" xfId="0" applyFont="1" applyFill="1" applyBorder="1" applyAlignment="1">
      <alignment horizontal="center" vertical="center"/>
    </xf>
    <xf numFmtId="164" fontId="25" fillId="2" borderId="58" xfId="0" applyFont="1" applyFill="1" applyBorder="1" applyAlignment="1">
      <alignment horizontal="left" vertical="center"/>
    </xf>
    <xf numFmtId="164" fontId="21" fillId="2" borderId="58" xfId="0" applyFont="1" applyFill="1" applyBorder="1" applyAlignment="1">
      <alignment horizontal="center" vertical="center"/>
    </xf>
    <xf numFmtId="168" fontId="0" fillId="2" borderId="59" xfId="0" applyNumberFormat="1" applyFont="1" applyFill="1" applyBorder="1" applyAlignment="1">
      <alignment horizontal="center" vertical="center"/>
    </xf>
    <xf numFmtId="168" fontId="0" fillId="2" borderId="60" xfId="0" applyNumberFormat="1" applyFont="1" applyFill="1" applyBorder="1" applyAlignment="1">
      <alignment horizontal="center" vertical="center"/>
    </xf>
    <xf numFmtId="164" fontId="21" fillId="5" borderId="24" xfId="0" applyFont="1" applyFill="1" applyBorder="1" applyAlignment="1" applyProtection="1">
      <alignment horizontal="center" vertical="center"/>
      <protection locked="0"/>
    </xf>
    <xf numFmtId="164" fontId="24" fillId="2" borderId="61" xfId="0" applyFont="1" applyFill="1" applyBorder="1" applyAlignment="1">
      <alignment horizontal="center" vertical="center" wrapText="1" readingOrder="1"/>
    </xf>
    <xf numFmtId="164" fontId="25" fillId="2" borderId="62" xfId="0" applyFont="1" applyFill="1" applyBorder="1" applyAlignment="1">
      <alignment horizontal="right" vertical="center" wrapText="1" readingOrder="1"/>
    </xf>
    <xf numFmtId="164" fontId="25" fillId="2" borderId="61" xfId="0" applyFont="1" applyFill="1" applyBorder="1" applyAlignment="1">
      <alignment horizontal="center" vertical="center"/>
    </xf>
    <xf numFmtId="164" fontId="25" fillId="2" borderId="63" xfId="0" applyFont="1" applyFill="1" applyBorder="1" applyAlignment="1">
      <alignment horizontal="left" vertical="center"/>
    </xf>
    <xf numFmtId="164" fontId="21" fillId="2" borderId="63" xfId="0" applyFont="1" applyFill="1" applyBorder="1" applyAlignment="1">
      <alignment horizontal="center" vertical="center"/>
    </xf>
    <xf numFmtId="168" fontId="0" fillId="2" borderId="52" xfId="0" applyNumberFormat="1" applyFont="1" applyFill="1" applyBorder="1" applyAlignment="1">
      <alignment horizontal="center" vertical="center"/>
    </xf>
    <xf numFmtId="164" fontId="25" fillId="2" borderId="62" xfId="0" applyFont="1" applyFill="1" applyBorder="1" applyAlignment="1">
      <alignment horizontal="right" vertical="center"/>
    </xf>
    <xf numFmtId="168" fontId="0" fillId="2" borderId="53" xfId="0" applyNumberFormat="1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vertical="center"/>
    </xf>
    <xf numFmtId="164" fontId="25" fillId="2" borderId="0" xfId="0" applyFont="1" applyFill="1" applyBorder="1" applyAlignment="1">
      <alignment vertical="center"/>
    </xf>
    <xf numFmtId="164" fontId="24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64" fontId="0" fillId="17" borderId="10" xfId="0" applyFont="1" applyFill="1" applyBorder="1" applyAlignment="1">
      <alignment horizontal="center" vertical="center"/>
    </xf>
    <xf numFmtId="164" fontId="21" fillId="17" borderId="11" xfId="0" applyFont="1" applyFill="1" applyBorder="1" applyAlignment="1">
      <alignment horizontal="center" vertical="center"/>
    </xf>
    <xf numFmtId="164" fontId="21" fillId="17" borderId="12" xfId="0" applyFont="1" applyFill="1" applyBorder="1" applyAlignment="1">
      <alignment horizontal="center" vertical="center"/>
    </xf>
    <xf numFmtId="164" fontId="21" fillId="5" borderId="40" xfId="0" applyFont="1" applyFill="1" applyBorder="1" applyAlignment="1">
      <alignment horizontal="center" vertical="center"/>
    </xf>
    <xf numFmtId="164" fontId="21" fillId="5" borderId="64" xfId="0" applyFont="1" applyFill="1" applyBorder="1" applyAlignment="1" applyProtection="1">
      <alignment horizontal="center" vertical="center"/>
      <protection locked="0"/>
    </xf>
    <xf numFmtId="164" fontId="21" fillId="5" borderId="30" xfId="0" applyFont="1" applyFill="1" applyBorder="1" applyAlignment="1" applyProtection="1">
      <alignment horizontal="center" vertical="center"/>
      <protection locked="0"/>
    </xf>
    <xf numFmtId="164" fontId="0" fillId="0" borderId="41" xfId="0" applyFill="1" applyBorder="1" applyAlignment="1" applyProtection="1">
      <alignment horizontal="center" vertical="center"/>
      <protection locked="0"/>
    </xf>
    <xf numFmtId="164" fontId="0" fillId="0" borderId="30" xfId="0" applyFill="1" applyBorder="1" applyAlignment="1" applyProtection="1">
      <alignment horizontal="center" vertical="center"/>
      <protection locked="0"/>
    </xf>
    <xf numFmtId="164" fontId="21" fillId="5" borderId="65" xfId="0" applyFont="1" applyFill="1" applyBorder="1" applyAlignment="1">
      <alignment horizontal="center" vertical="center"/>
    </xf>
    <xf numFmtId="164" fontId="21" fillId="5" borderId="66" xfId="0" applyFont="1" applyFill="1" applyBorder="1" applyAlignment="1" applyProtection="1">
      <alignment horizontal="center" vertical="center"/>
      <protection locked="0"/>
    </xf>
    <xf numFmtId="164" fontId="21" fillId="5" borderId="60" xfId="0" applyFont="1" applyFill="1" applyBorder="1" applyAlignment="1" applyProtection="1">
      <alignment horizontal="center" vertical="center"/>
      <protection locked="0"/>
    </xf>
    <xf numFmtId="164" fontId="0" fillId="0" borderId="58" xfId="0" applyFill="1" applyBorder="1" applyAlignment="1" applyProtection="1">
      <alignment horizontal="center" vertical="center"/>
      <protection locked="0"/>
    </xf>
    <xf numFmtId="164" fontId="0" fillId="0" borderId="60" xfId="0" applyFill="1" applyBorder="1" applyAlignment="1" applyProtection="1">
      <alignment horizontal="center" vertical="center"/>
      <protection locked="0"/>
    </xf>
    <xf numFmtId="164" fontId="21" fillId="5" borderId="50" xfId="0" applyFont="1" applyFill="1" applyBorder="1" applyAlignment="1">
      <alignment horizontal="center" vertical="center"/>
    </xf>
    <xf numFmtId="164" fontId="21" fillId="5" borderId="51" xfId="0" applyFont="1" applyFill="1" applyBorder="1" applyAlignment="1" applyProtection="1">
      <alignment horizontal="center" vertical="center"/>
      <protection locked="0"/>
    </xf>
    <xf numFmtId="164" fontId="21" fillId="5" borderId="53" xfId="0" applyFont="1" applyFill="1" applyBorder="1" applyAlignment="1" applyProtection="1">
      <alignment horizontal="center" vertical="center"/>
      <protection locked="0"/>
    </xf>
    <xf numFmtId="164" fontId="0" fillId="0" borderId="63" xfId="0" applyFill="1" applyBorder="1" applyAlignment="1" applyProtection="1">
      <alignment horizontal="center" vertical="center"/>
      <protection locked="0"/>
    </xf>
    <xf numFmtId="164" fontId="0" fillId="0" borderId="53" xfId="0" applyFill="1" applyBorder="1" applyAlignment="1" applyProtection="1">
      <alignment horizontal="center" vertical="center"/>
      <protection locked="0"/>
    </xf>
    <xf numFmtId="164" fontId="0" fillId="2" borderId="25" xfId="0" applyFill="1" applyBorder="1" applyAlignment="1">
      <alignment/>
    </xf>
    <xf numFmtId="164" fontId="0" fillId="2" borderId="29" xfId="0" applyFill="1" applyBorder="1" applyAlignment="1">
      <alignment/>
    </xf>
    <xf numFmtId="164" fontId="0" fillId="2" borderId="26" xfId="0" applyFill="1" applyBorder="1" applyAlignment="1">
      <alignment/>
    </xf>
    <xf numFmtId="164" fontId="0" fillId="2" borderId="27" xfId="0" applyFill="1" applyBorder="1" applyAlignment="1">
      <alignment/>
    </xf>
    <xf numFmtId="164" fontId="0" fillId="2" borderId="10" xfId="0" applyFont="1" applyFill="1" applyBorder="1" applyAlignment="1">
      <alignment horizontal="center" vertical="center"/>
    </xf>
    <xf numFmtId="164" fontId="21" fillId="2" borderId="11" xfId="0" applyFont="1" applyFill="1" applyBorder="1" applyAlignment="1">
      <alignment horizontal="center" vertical="center"/>
    </xf>
    <xf numFmtId="164" fontId="21" fillId="2" borderId="40" xfId="0" applyFont="1" applyFill="1" applyBorder="1" applyAlignment="1">
      <alignment horizontal="center" vertical="center"/>
    </xf>
    <xf numFmtId="164" fontId="21" fillId="2" borderId="64" xfId="0" applyFont="1" applyFill="1" applyBorder="1" applyAlignment="1" applyProtection="1">
      <alignment horizontal="center" vertical="center"/>
      <protection locked="0"/>
    </xf>
    <xf numFmtId="164" fontId="21" fillId="2" borderId="30" xfId="0" applyFont="1" applyFill="1" applyBorder="1" applyAlignment="1" applyProtection="1">
      <alignment horizontal="center" vertical="center"/>
      <protection locked="0"/>
    </xf>
    <xf numFmtId="164" fontId="0" fillId="2" borderId="41" xfId="0" applyFill="1" applyBorder="1" applyAlignment="1" applyProtection="1">
      <alignment horizontal="center" vertical="center"/>
      <protection locked="0"/>
    </xf>
    <xf numFmtId="164" fontId="0" fillId="2" borderId="30" xfId="0" applyFill="1" applyBorder="1" applyAlignment="1" applyProtection="1">
      <alignment horizontal="center" vertical="center"/>
      <protection locked="0"/>
    </xf>
    <xf numFmtId="164" fontId="21" fillId="2" borderId="65" xfId="0" applyFont="1" applyFill="1" applyBorder="1" applyAlignment="1">
      <alignment horizontal="center" vertical="center"/>
    </xf>
    <xf numFmtId="164" fontId="21" fillId="2" borderId="66" xfId="0" applyFont="1" applyFill="1" applyBorder="1" applyAlignment="1" applyProtection="1">
      <alignment horizontal="center" vertical="center"/>
      <protection locked="0"/>
    </xf>
    <xf numFmtId="164" fontId="21" fillId="2" borderId="60" xfId="0" applyFont="1" applyFill="1" applyBorder="1" applyAlignment="1" applyProtection="1">
      <alignment horizontal="center" vertical="center"/>
      <protection locked="0"/>
    </xf>
    <xf numFmtId="164" fontId="0" fillId="2" borderId="58" xfId="0" applyFill="1" applyBorder="1" applyAlignment="1" applyProtection="1">
      <alignment horizontal="center" vertical="center"/>
      <protection locked="0"/>
    </xf>
    <xf numFmtId="164" fontId="0" fillId="2" borderId="60" xfId="0" applyFill="1" applyBorder="1" applyAlignment="1" applyProtection="1">
      <alignment horizontal="center" vertical="center"/>
      <protection locked="0"/>
    </xf>
    <xf numFmtId="164" fontId="21" fillId="2" borderId="50" xfId="0" applyFont="1" applyFill="1" applyBorder="1" applyAlignment="1">
      <alignment horizontal="center" vertical="center"/>
    </xf>
    <xf numFmtId="164" fontId="21" fillId="2" borderId="51" xfId="0" applyFont="1" applyFill="1" applyBorder="1" applyAlignment="1" applyProtection="1">
      <alignment horizontal="center" vertical="center"/>
      <protection locked="0"/>
    </xf>
    <xf numFmtId="164" fontId="21" fillId="2" borderId="53" xfId="0" applyFont="1" applyFill="1" applyBorder="1" applyAlignment="1" applyProtection="1">
      <alignment horizontal="center" vertical="center"/>
      <protection locked="0"/>
    </xf>
    <xf numFmtId="164" fontId="0" fillId="2" borderId="63" xfId="0" applyFill="1" applyBorder="1" applyAlignment="1" applyProtection="1">
      <alignment horizontal="center" vertical="center"/>
      <protection locked="0"/>
    </xf>
    <xf numFmtId="164" fontId="0" fillId="2" borderId="53" xfId="0" applyFill="1" applyBorder="1" applyAlignment="1" applyProtection="1">
      <alignment horizontal="center" vertical="center"/>
      <protection locked="0"/>
    </xf>
    <xf numFmtId="164" fontId="21" fillId="2" borderId="42" xfId="0" applyFont="1" applyFill="1" applyBorder="1" applyAlignment="1">
      <alignment horizontal="center" vertical="center"/>
    </xf>
    <xf numFmtId="164" fontId="21" fillId="2" borderId="67" xfId="0" applyFont="1" applyFill="1" applyBorder="1" applyAlignment="1" applyProtection="1">
      <alignment horizontal="center" vertical="center"/>
      <protection locked="0"/>
    </xf>
    <xf numFmtId="164" fontId="21" fillId="2" borderId="4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52</xdr:row>
      <xdr:rowOff>95250</xdr:rowOff>
    </xdr:from>
    <xdr:to>
      <xdr:col>6</xdr:col>
      <xdr:colOff>76200</xdr:colOff>
      <xdr:row>52</xdr:row>
      <xdr:rowOff>238125</xdr:rowOff>
    </xdr:to>
    <xdr:pic>
      <xdr:nvPicPr>
        <xdr:cNvPr id="1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610975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53</xdr:row>
      <xdr:rowOff>104775</xdr:rowOff>
    </xdr:from>
    <xdr:to>
      <xdr:col>6</xdr:col>
      <xdr:colOff>76200</xdr:colOff>
      <xdr:row>53</xdr:row>
      <xdr:rowOff>247650</xdr:rowOff>
    </xdr:to>
    <xdr:pic>
      <xdr:nvPicPr>
        <xdr:cNvPr id="2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86815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54</xdr:row>
      <xdr:rowOff>104775</xdr:rowOff>
    </xdr:from>
    <xdr:to>
      <xdr:col>6</xdr:col>
      <xdr:colOff>76200</xdr:colOff>
      <xdr:row>54</xdr:row>
      <xdr:rowOff>247650</xdr:rowOff>
    </xdr:to>
    <xdr:pic>
      <xdr:nvPicPr>
        <xdr:cNvPr id="3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211580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55</xdr:row>
      <xdr:rowOff>104775</xdr:rowOff>
    </xdr:from>
    <xdr:to>
      <xdr:col>6</xdr:col>
      <xdr:colOff>76200</xdr:colOff>
      <xdr:row>55</xdr:row>
      <xdr:rowOff>238125</xdr:rowOff>
    </xdr:to>
    <xdr:pic>
      <xdr:nvPicPr>
        <xdr:cNvPr id="4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236345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56</xdr:row>
      <xdr:rowOff>104775</xdr:rowOff>
    </xdr:from>
    <xdr:to>
      <xdr:col>6</xdr:col>
      <xdr:colOff>76200</xdr:colOff>
      <xdr:row>56</xdr:row>
      <xdr:rowOff>247650</xdr:rowOff>
    </xdr:to>
    <xdr:pic>
      <xdr:nvPicPr>
        <xdr:cNvPr id="5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261110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57</xdr:row>
      <xdr:rowOff>76200</xdr:rowOff>
    </xdr:from>
    <xdr:to>
      <xdr:col>6</xdr:col>
      <xdr:colOff>76200</xdr:colOff>
      <xdr:row>57</xdr:row>
      <xdr:rowOff>209550</xdr:rowOff>
    </xdr:to>
    <xdr:pic>
      <xdr:nvPicPr>
        <xdr:cNvPr id="6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2830175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40</xdr:row>
      <xdr:rowOff>104775</xdr:rowOff>
    </xdr:from>
    <xdr:to>
      <xdr:col>6</xdr:col>
      <xdr:colOff>76200</xdr:colOff>
      <xdr:row>41</xdr:row>
      <xdr:rowOff>9525</xdr:rowOff>
    </xdr:to>
    <xdr:pic>
      <xdr:nvPicPr>
        <xdr:cNvPr id="7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077325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41</xdr:row>
      <xdr:rowOff>114300</xdr:rowOff>
    </xdr:from>
    <xdr:to>
      <xdr:col>6</xdr:col>
      <xdr:colOff>76200</xdr:colOff>
      <xdr:row>42</xdr:row>
      <xdr:rowOff>19050</xdr:rowOff>
    </xdr:to>
    <xdr:pic>
      <xdr:nvPicPr>
        <xdr:cNvPr id="8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334500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44</xdr:row>
      <xdr:rowOff>114300</xdr:rowOff>
    </xdr:from>
    <xdr:to>
      <xdr:col>6</xdr:col>
      <xdr:colOff>76200</xdr:colOff>
      <xdr:row>45</xdr:row>
      <xdr:rowOff>28575</xdr:rowOff>
    </xdr:to>
    <xdr:pic>
      <xdr:nvPicPr>
        <xdr:cNvPr id="9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077450"/>
          <a:ext cx="1143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45</xdr:row>
      <xdr:rowOff>123825</xdr:rowOff>
    </xdr:from>
    <xdr:to>
      <xdr:col>6</xdr:col>
      <xdr:colOff>76200</xdr:colOff>
      <xdr:row>46</xdr:row>
      <xdr:rowOff>28575</xdr:rowOff>
    </xdr:to>
    <xdr:pic>
      <xdr:nvPicPr>
        <xdr:cNvPr id="10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334625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43</xdr:row>
      <xdr:rowOff>123825</xdr:rowOff>
    </xdr:from>
    <xdr:to>
      <xdr:col>6</xdr:col>
      <xdr:colOff>104775</xdr:colOff>
      <xdr:row>43</xdr:row>
      <xdr:rowOff>238125</xdr:rowOff>
    </xdr:to>
    <xdr:pic>
      <xdr:nvPicPr>
        <xdr:cNvPr id="11" name="sipka_dow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9839325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42</xdr:row>
      <xdr:rowOff>123825</xdr:rowOff>
    </xdr:from>
    <xdr:to>
      <xdr:col>6</xdr:col>
      <xdr:colOff>104775</xdr:colOff>
      <xdr:row>42</xdr:row>
      <xdr:rowOff>238125</xdr:rowOff>
    </xdr:to>
    <xdr:pic>
      <xdr:nvPicPr>
        <xdr:cNvPr id="12" name="sipka_u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9591675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workbookViewId="0" topLeftCell="A28">
      <selection activeCell="AI50" sqref="AI50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421875" style="0" customWidth="1"/>
    <col min="6" max="6" width="1.28515625" style="0" customWidth="1"/>
    <col min="7" max="7" width="3.421875" style="0" customWidth="1"/>
    <col min="8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4" width="4.00390625" style="0" customWidth="1"/>
    <col min="15" max="15" width="2.7109375" style="0" customWidth="1"/>
    <col min="16" max="16" width="4.57421875" style="0" customWidth="1"/>
    <col min="17" max="17" width="4.140625" style="0" customWidth="1"/>
    <col min="18" max="18" width="2.7109375" style="0" customWidth="1"/>
    <col min="19" max="19" width="3.140625" style="0" customWidth="1"/>
    <col min="20" max="20" width="1.28515625" style="0" customWidth="1"/>
    <col min="21" max="21" width="3.28125" style="0" customWidth="1"/>
    <col min="22" max="23" width="2.7109375" style="0" customWidth="1"/>
    <col min="24" max="24" width="4.00390625" style="0" customWidth="1"/>
    <col min="25" max="26" width="2.7109375" style="0" customWidth="1"/>
    <col min="27" max="27" width="1.28515625" style="0" customWidth="1"/>
    <col min="28" max="29" width="2.7109375" style="0" customWidth="1"/>
    <col min="30" max="30" width="3.7109375" style="0" customWidth="1"/>
    <col min="31" max="31" width="3.57421875" style="0" customWidth="1"/>
    <col min="32" max="32" width="3.140625" style="0" customWidth="1"/>
    <col min="33" max="33" width="3.28125" style="0" customWidth="1"/>
    <col min="34" max="34" width="1.28515625" style="0" customWidth="1"/>
    <col min="35" max="36" width="3.421875" style="0" customWidth="1"/>
    <col min="37" max="37" width="3.7109375" style="0" customWidth="1"/>
    <col min="38" max="38" width="3.00390625" style="0" customWidth="1"/>
    <col min="39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4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4" t="s">
        <v>2</v>
      </c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7"/>
    </row>
    <row r="2" spans="1:5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7"/>
    </row>
    <row r="3" spans="1:54" ht="12.75">
      <c r="A3" s="8"/>
      <c r="B3" s="9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11"/>
      <c r="P3" s="11"/>
      <c r="Q3" s="11"/>
      <c r="R3" s="12" t="s">
        <v>4</v>
      </c>
      <c r="S3" s="12"/>
      <c r="T3" s="12"/>
      <c r="U3" s="12"/>
      <c r="V3" s="1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  <c r="BB3" s="7"/>
    </row>
    <row r="4" spans="1:54" ht="15" customHeight="1">
      <c r="A4" s="8"/>
      <c r="B4" s="14" t="s">
        <v>5</v>
      </c>
      <c r="C4" s="15"/>
      <c r="D4" s="16" t="s">
        <v>6</v>
      </c>
      <c r="E4" s="16"/>
      <c r="F4" s="17"/>
      <c r="G4" s="18"/>
      <c r="H4" s="8"/>
      <c r="I4" s="8"/>
      <c r="J4" s="8"/>
      <c r="K4" s="8"/>
      <c r="L4" s="8"/>
      <c r="M4" s="8"/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  <c r="BB4" s="6"/>
    </row>
    <row r="5" spans="1:54" ht="15" customHeight="1">
      <c r="A5" s="8"/>
      <c r="B5" s="22" t="s">
        <v>7</v>
      </c>
      <c r="C5" s="15"/>
      <c r="D5" s="23" t="s">
        <v>8</v>
      </c>
      <c r="E5" s="23"/>
      <c r="F5" s="17"/>
      <c r="G5" s="18"/>
      <c r="H5" s="8"/>
      <c r="I5" s="8"/>
      <c r="J5" s="8"/>
      <c r="K5" s="8"/>
      <c r="L5" s="8"/>
      <c r="M5" s="8"/>
      <c r="N5" s="19"/>
      <c r="O5" s="20"/>
      <c r="P5" s="20"/>
      <c r="Q5" s="24">
        <v>0</v>
      </c>
      <c r="R5" s="25">
        <v>3</v>
      </c>
      <c r="S5" s="26">
        <v>0</v>
      </c>
      <c r="T5" s="27" t="s">
        <v>9</v>
      </c>
      <c r="U5" s="28">
        <v>2</v>
      </c>
      <c r="V5" s="29">
        <v>12</v>
      </c>
      <c r="W5" s="30">
        <v>2</v>
      </c>
      <c r="X5" s="20"/>
      <c r="Y5" s="20"/>
      <c r="Z5" s="20"/>
      <c r="AA5" s="20"/>
      <c r="AB5" s="20"/>
      <c r="AC5" s="20"/>
      <c r="AD5" s="20"/>
      <c r="AE5" s="20"/>
      <c r="AF5" s="20"/>
      <c r="AG5" s="21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  <c r="BB5" s="6"/>
    </row>
    <row r="6" spans="1:62" ht="15" customHeight="1">
      <c r="A6" s="8"/>
      <c r="B6" s="22" t="s">
        <v>10</v>
      </c>
      <c r="C6" s="15"/>
      <c r="D6" s="31" t="s">
        <v>11</v>
      </c>
      <c r="E6" s="31"/>
      <c r="F6" s="17"/>
      <c r="G6" s="18"/>
      <c r="H6" s="8"/>
      <c r="I6" s="8"/>
      <c r="J6" s="8"/>
      <c r="K6" s="8"/>
      <c r="L6" s="8"/>
      <c r="M6" s="8"/>
      <c r="N6" s="19"/>
      <c r="O6" s="20"/>
      <c r="P6" s="20"/>
      <c r="Q6" s="32"/>
      <c r="R6" s="32"/>
      <c r="S6" s="33" t="s">
        <v>12</v>
      </c>
      <c r="T6" s="33"/>
      <c r="U6" s="33"/>
      <c r="V6" s="33"/>
      <c r="W6" s="33"/>
      <c r="X6" s="33"/>
      <c r="Y6" s="33"/>
      <c r="Z6" s="33"/>
      <c r="AA6" s="34"/>
      <c r="AB6" s="34"/>
      <c r="AC6" s="34"/>
      <c r="AD6" s="34"/>
      <c r="AE6" s="34"/>
      <c r="AF6" s="34"/>
      <c r="AG6" s="35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7"/>
      <c r="BB6" s="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8"/>
      <c r="B7" s="22" t="s">
        <v>13</v>
      </c>
      <c r="C7" s="15"/>
      <c r="D7" s="17"/>
      <c r="E7" s="15"/>
      <c r="F7" s="17"/>
      <c r="G7" s="18"/>
      <c r="H7" s="8"/>
      <c r="I7" s="8"/>
      <c r="J7" s="8"/>
      <c r="K7" s="8"/>
      <c r="L7" s="8"/>
      <c r="M7" s="8"/>
      <c r="N7" s="19"/>
      <c r="O7" s="20"/>
      <c r="P7" s="20"/>
      <c r="Q7" s="37"/>
      <c r="R7" s="38" t="s">
        <v>14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7"/>
      <c r="BB7" s="6"/>
      <c r="BC7" s="36"/>
      <c r="BD7" s="36"/>
      <c r="BI7" s="36"/>
      <c r="BJ7" s="36"/>
    </row>
    <row r="8" spans="1:62" ht="15" customHeight="1">
      <c r="A8" s="8"/>
      <c r="B8" s="22" t="s">
        <v>15</v>
      </c>
      <c r="C8" s="15"/>
      <c r="D8" s="17"/>
      <c r="E8" s="15"/>
      <c r="F8" s="17"/>
      <c r="G8" s="18"/>
      <c r="H8" s="8"/>
      <c r="I8" s="8"/>
      <c r="J8" s="8"/>
      <c r="K8" s="8"/>
      <c r="L8" s="8"/>
      <c r="M8" s="8"/>
      <c r="N8" s="19"/>
      <c r="O8" s="20"/>
      <c r="P8" s="20"/>
      <c r="Q8" s="38" t="s">
        <v>16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7"/>
      <c r="BB8" s="6"/>
      <c r="BC8" s="36"/>
      <c r="BD8" s="36"/>
      <c r="BI8" s="36"/>
      <c r="BJ8" s="36"/>
    </row>
    <row r="9" spans="1:62" ht="15" customHeight="1">
      <c r="A9" s="8"/>
      <c r="B9" s="39" t="s">
        <v>17</v>
      </c>
      <c r="C9" s="15"/>
      <c r="D9" s="17"/>
      <c r="E9" s="15"/>
      <c r="F9" s="17"/>
      <c r="G9" s="18"/>
      <c r="H9" s="8"/>
      <c r="I9" s="8"/>
      <c r="J9" s="8"/>
      <c r="K9" s="8"/>
      <c r="L9" s="8"/>
      <c r="M9" s="8"/>
      <c r="N9" s="40"/>
      <c r="O9" s="41"/>
      <c r="P9" s="41"/>
      <c r="Q9" s="41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7"/>
      <c r="BB9" s="6"/>
      <c r="BC9" s="36"/>
      <c r="BD9" s="36"/>
      <c r="BI9" s="36"/>
      <c r="BJ9" s="36"/>
    </row>
    <row r="10" spans="1:61" s="45" customFormat="1" ht="15" customHeight="1">
      <c r="A10" s="8"/>
      <c r="B10" s="44"/>
      <c r="C10" s="15"/>
      <c r="D10" s="17"/>
      <c r="E10" s="15"/>
      <c r="F10" s="17"/>
      <c r="G10" s="1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6"/>
      <c r="BI10" s="46"/>
    </row>
    <row r="11" spans="1:61" ht="15" customHeight="1">
      <c r="A11" s="8"/>
      <c r="B11" s="7"/>
      <c r="C11" s="44"/>
      <c r="D11" s="8"/>
      <c r="E11" s="8"/>
      <c r="F11" s="8"/>
      <c r="G11" s="44"/>
      <c r="H11" s="8"/>
      <c r="I11" s="8"/>
      <c r="J11" s="8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7"/>
      <c r="BB11" s="6"/>
      <c r="BI11" s="36"/>
    </row>
    <row r="12" spans="1:5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7"/>
      <c r="BB12" s="7"/>
    </row>
    <row r="13" spans="1:65" ht="19.5" customHeight="1">
      <c r="A13" s="7"/>
      <c r="B13" s="47" t="s">
        <v>18</v>
      </c>
      <c r="C13" s="48">
        <f>IF(C14="","",1)</f>
        <v>1</v>
      </c>
      <c r="D13" s="48"/>
      <c r="E13" s="48"/>
      <c r="F13" s="48"/>
      <c r="G13" s="48"/>
      <c r="H13" s="48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 t="s">
        <v>19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1"/>
      <c r="AT13" s="51"/>
      <c r="AU13" s="51"/>
      <c r="AV13" s="51"/>
      <c r="AW13" s="51"/>
      <c r="AX13" s="51"/>
      <c r="AY13" s="51"/>
      <c r="AZ13" s="52"/>
      <c r="BA13" s="7"/>
      <c r="BB13" s="7"/>
      <c r="BG13" s="53"/>
      <c r="BH13" s="54"/>
      <c r="BI13" s="55"/>
      <c r="BJ13" s="53"/>
      <c r="BK13" s="53"/>
      <c r="BL13" s="53"/>
      <c r="BM13" s="53"/>
    </row>
    <row r="14" spans="1:79" s="62" customFormat="1" ht="19.5" customHeight="1">
      <c r="A14" s="56"/>
      <c r="B14" s="57" t="str">
        <f>IF($B4="","",$B4)</f>
        <v>TJ Karate Č. Budějovice</v>
      </c>
      <c r="C14" s="58" t="str">
        <f>IF($B4="","",$B4)</f>
        <v>TJ Karate Č. Budějovice</v>
      </c>
      <c r="D14" s="58"/>
      <c r="E14" s="58"/>
      <c r="F14" s="58"/>
      <c r="G14" s="58"/>
      <c r="H14" s="58"/>
      <c r="I14" s="58"/>
      <c r="J14" s="59">
        <f>IF(J15="","",2)</f>
        <v>2</v>
      </c>
      <c r="K14" s="59"/>
      <c r="L14" s="59"/>
      <c r="M14" s="59"/>
      <c r="N14" s="59"/>
      <c r="O14" s="59"/>
      <c r="P14" s="59"/>
      <c r="Q14" s="60"/>
      <c r="R14" s="60"/>
      <c r="S14" s="60"/>
      <c r="T14" s="60"/>
      <c r="U14" s="60"/>
      <c r="V14" s="60"/>
      <c r="W14" s="60"/>
      <c r="X14" s="49"/>
      <c r="Y14" s="49"/>
      <c r="Z14" s="49"/>
      <c r="AA14" s="49"/>
      <c r="AB14" s="49"/>
      <c r="AC14" s="49"/>
      <c r="AD14" s="49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1"/>
      <c r="AT14" s="51"/>
      <c r="AU14" s="51"/>
      <c r="AV14" s="51"/>
      <c r="AW14" s="51"/>
      <c r="AX14" s="51"/>
      <c r="AY14" s="51"/>
      <c r="AZ14" s="61"/>
      <c r="BA14" s="56"/>
      <c r="BB14" s="56"/>
      <c r="BG14" s="53"/>
      <c r="BH14" s="54"/>
      <c r="BI14" s="55"/>
      <c r="BJ14" s="53"/>
      <c r="BK14" s="53"/>
      <c r="BL14" s="53"/>
      <c r="BM14" s="53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62" customFormat="1" ht="19.5" customHeight="1">
      <c r="A15" s="56"/>
      <c r="B15" s="63" t="str">
        <f>IF($B5="","",$B5)</f>
        <v>SK Karate Spartak HK</v>
      </c>
      <c r="C15" s="64">
        <v>0</v>
      </c>
      <c r="D15" s="65">
        <v>5</v>
      </c>
      <c r="E15" s="66">
        <v>0</v>
      </c>
      <c r="F15" s="67" t="s">
        <v>9</v>
      </c>
      <c r="G15" s="68">
        <v>2</v>
      </c>
      <c r="H15" s="69">
        <v>13</v>
      </c>
      <c r="I15" s="70">
        <v>2</v>
      </c>
      <c r="J15" s="71" t="str">
        <f>IF($B5="","",$B5)</f>
        <v>SK Karate Spartak HK</v>
      </c>
      <c r="K15" s="71"/>
      <c r="L15" s="71"/>
      <c r="M15" s="71"/>
      <c r="N15" s="71"/>
      <c r="O15" s="71"/>
      <c r="P15" s="71"/>
      <c r="Q15" s="59">
        <f>IF(Q16="","",3)</f>
        <v>3</v>
      </c>
      <c r="R15" s="59"/>
      <c r="S15" s="59"/>
      <c r="T15" s="59"/>
      <c r="U15" s="59"/>
      <c r="V15" s="59"/>
      <c r="W15" s="5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61"/>
      <c r="BA15" s="56"/>
      <c r="BB15" s="56"/>
      <c r="BG15" s="53"/>
      <c r="BH15" s="54"/>
      <c r="BI15" s="54"/>
      <c r="BJ15" s="53"/>
      <c r="BK15" s="53"/>
      <c r="BL15" s="53"/>
      <c r="BM15" s="53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62" customFormat="1" ht="19.5" customHeight="1">
      <c r="A16" s="56"/>
      <c r="B16" s="63" t="str">
        <f>IF($B6="","",$B6)</f>
        <v>Karate Club Žatec</v>
      </c>
      <c r="C16" s="72">
        <v>0</v>
      </c>
      <c r="D16" s="73">
        <v>12</v>
      </c>
      <c r="E16" s="66">
        <v>2</v>
      </c>
      <c r="F16" s="67" t="s">
        <v>9</v>
      </c>
      <c r="G16" s="68">
        <v>3</v>
      </c>
      <c r="H16" s="74">
        <v>10</v>
      </c>
      <c r="I16" s="75">
        <v>2</v>
      </c>
      <c r="J16" s="76">
        <v>2</v>
      </c>
      <c r="K16" s="73">
        <v>12</v>
      </c>
      <c r="L16" s="66">
        <v>3</v>
      </c>
      <c r="M16" s="67" t="s">
        <v>9</v>
      </c>
      <c r="N16" s="68">
        <v>0</v>
      </c>
      <c r="O16" s="74">
        <v>3</v>
      </c>
      <c r="P16" s="75">
        <v>0</v>
      </c>
      <c r="Q16" s="71" t="str">
        <f>IF($B6="","",$B6)</f>
        <v>Karate Club Žatec</v>
      </c>
      <c r="R16" s="71"/>
      <c r="S16" s="71"/>
      <c r="T16" s="71"/>
      <c r="U16" s="71"/>
      <c r="V16" s="71"/>
      <c r="W16" s="71"/>
      <c r="X16" s="59">
        <f>IF(X17="","",4)</f>
        <v>4</v>
      </c>
      <c r="Y16" s="59"/>
      <c r="Z16" s="59"/>
      <c r="AA16" s="59"/>
      <c r="AB16" s="59"/>
      <c r="AC16" s="59"/>
      <c r="AD16" s="5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61"/>
      <c r="BA16" s="56"/>
      <c r="BB16" s="56"/>
      <c r="BG16" s="53"/>
      <c r="BH16" s="54"/>
      <c r="BI16" s="55"/>
      <c r="BJ16" s="53"/>
      <c r="BK16" s="53"/>
      <c r="BL16" s="53"/>
      <c r="BM16" s="53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62" customFormat="1" ht="19.5" customHeight="1">
      <c r="A17" s="56"/>
      <c r="B17" s="63" t="str">
        <f>IF($B7="","",$B7)</f>
        <v>SK KESL RYU Shotokan</v>
      </c>
      <c r="C17" s="77">
        <v>0</v>
      </c>
      <c r="D17" s="78">
        <v>8</v>
      </c>
      <c r="E17" s="79">
        <v>2</v>
      </c>
      <c r="F17" s="80" t="s">
        <v>9</v>
      </c>
      <c r="G17" s="81">
        <v>3</v>
      </c>
      <c r="H17" s="82">
        <v>9</v>
      </c>
      <c r="I17" s="83">
        <v>2</v>
      </c>
      <c r="J17" s="84">
        <v>2</v>
      </c>
      <c r="K17" s="85">
        <v>11</v>
      </c>
      <c r="L17" s="66">
        <v>3</v>
      </c>
      <c r="M17" s="67" t="s">
        <v>9</v>
      </c>
      <c r="N17" s="68">
        <v>0</v>
      </c>
      <c r="O17" s="86">
        <v>2</v>
      </c>
      <c r="P17" s="87">
        <v>0</v>
      </c>
      <c r="Q17" s="88">
        <v>2</v>
      </c>
      <c r="R17" s="89">
        <v>12</v>
      </c>
      <c r="S17" s="79">
        <v>3</v>
      </c>
      <c r="T17" s="80" t="s">
        <v>9</v>
      </c>
      <c r="U17" s="81">
        <v>1</v>
      </c>
      <c r="V17" s="90">
        <v>8</v>
      </c>
      <c r="W17" s="91">
        <v>0</v>
      </c>
      <c r="X17" s="71" t="str">
        <f>IF($B7="","",$B7)</f>
        <v>SK KESL RYU Shotokan</v>
      </c>
      <c r="Y17" s="71"/>
      <c r="Z17" s="71"/>
      <c r="AA17" s="71"/>
      <c r="AB17" s="71"/>
      <c r="AC17" s="71"/>
      <c r="AD17" s="71"/>
      <c r="AE17" s="59">
        <f>IF(AE18="","",5)</f>
        <v>5</v>
      </c>
      <c r="AF17" s="59"/>
      <c r="AG17" s="59"/>
      <c r="AH17" s="59"/>
      <c r="AI17" s="59"/>
      <c r="AJ17" s="59"/>
      <c r="AK17" s="59"/>
      <c r="AL17" s="60"/>
      <c r="AM17" s="60"/>
      <c r="AN17" s="60"/>
      <c r="AO17" s="60"/>
      <c r="AP17" s="60"/>
      <c r="AQ17" s="60"/>
      <c r="AR17" s="60"/>
      <c r="AS17" s="49"/>
      <c r="AT17" s="49"/>
      <c r="AU17" s="49"/>
      <c r="AV17" s="49"/>
      <c r="AW17" s="49"/>
      <c r="AX17" s="49"/>
      <c r="AY17" s="49"/>
      <c r="AZ17" s="61"/>
      <c r="BA17" s="56"/>
      <c r="BB17" s="56"/>
      <c r="BG17" s="53"/>
      <c r="BH17" s="54"/>
      <c r="BI17" s="55"/>
      <c r="BJ17" s="53"/>
      <c r="BK17" s="53"/>
      <c r="BL17" s="53"/>
      <c r="BM17" s="53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62" customFormat="1" ht="19.5" customHeight="1">
      <c r="A18" s="56"/>
      <c r="B18" s="63" t="str">
        <f>IF($B8="","",$B8)</f>
        <v>SKR Sport Union Ústí n.L.</v>
      </c>
      <c r="C18" s="92">
        <v>0</v>
      </c>
      <c r="D18" s="85">
        <v>8</v>
      </c>
      <c r="E18" s="66">
        <v>2</v>
      </c>
      <c r="F18" s="67" t="s">
        <v>9</v>
      </c>
      <c r="G18" s="68">
        <v>3</v>
      </c>
      <c r="H18" s="86">
        <v>19</v>
      </c>
      <c r="I18" s="87">
        <v>2</v>
      </c>
      <c r="J18" s="93">
        <v>2</v>
      </c>
      <c r="K18" s="78">
        <v>18</v>
      </c>
      <c r="L18" s="79">
        <v>3</v>
      </c>
      <c r="M18" s="80" t="s">
        <v>9</v>
      </c>
      <c r="N18" s="81">
        <v>0</v>
      </c>
      <c r="O18" s="82">
        <v>0</v>
      </c>
      <c r="P18" s="83">
        <v>0</v>
      </c>
      <c r="Q18" s="84">
        <v>1</v>
      </c>
      <c r="R18" s="85">
        <v>10</v>
      </c>
      <c r="S18" s="66">
        <v>2</v>
      </c>
      <c r="T18" s="67" t="s">
        <v>9</v>
      </c>
      <c r="U18" s="68">
        <v>2</v>
      </c>
      <c r="V18" s="86">
        <v>17</v>
      </c>
      <c r="W18" s="87">
        <v>1</v>
      </c>
      <c r="X18" s="76">
        <v>0</v>
      </c>
      <c r="Y18" s="73">
        <v>3</v>
      </c>
      <c r="Z18" s="66">
        <v>1</v>
      </c>
      <c r="AA18" s="67" t="s">
        <v>9</v>
      </c>
      <c r="AB18" s="68">
        <v>3</v>
      </c>
      <c r="AC18" s="74">
        <v>13</v>
      </c>
      <c r="AD18" s="75">
        <v>2</v>
      </c>
      <c r="AE18" s="71" t="str">
        <f>IF($B8="","",$B8)</f>
        <v>SKR Sport Union Ústí n.L.</v>
      </c>
      <c r="AF18" s="71"/>
      <c r="AG18" s="71"/>
      <c r="AH18" s="71"/>
      <c r="AI18" s="71"/>
      <c r="AJ18" s="71"/>
      <c r="AK18" s="71"/>
      <c r="AL18" s="59">
        <f>IF(AL19="","",6)</f>
        <v>6</v>
      </c>
      <c r="AM18" s="59"/>
      <c r="AN18" s="59"/>
      <c r="AO18" s="59"/>
      <c r="AP18" s="59"/>
      <c r="AQ18" s="59"/>
      <c r="AR18" s="59"/>
      <c r="AS18" s="49"/>
      <c r="AT18" s="49"/>
      <c r="AU18" s="49"/>
      <c r="AV18" s="49"/>
      <c r="AW18" s="49"/>
      <c r="AX18" s="49"/>
      <c r="AY18" s="49"/>
      <c r="AZ18" s="61"/>
      <c r="BA18" s="56"/>
      <c r="BB18" s="56"/>
      <c r="BG18" s="53"/>
      <c r="BH18" s="54"/>
      <c r="BI18" s="55"/>
      <c r="BJ18" s="53"/>
      <c r="BK18" s="53"/>
      <c r="BL18" s="53"/>
      <c r="BM18" s="53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62" customFormat="1" ht="19.5" customHeight="1">
      <c r="A19" s="56"/>
      <c r="B19" s="94" t="str">
        <f>IF($B9="","",$B9)</f>
        <v>TJ KARATE Praha</v>
      </c>
      <c r="C19" s="64">
        <v>0</v>
      </c>
      <c r="D19" s="65">
        <v>1</v>
      </c>
      <c r="E19" s="66">
        <v>0</v>
      </c>
      <c r="F19" s="67" t="s">
        <v>9</v>
      </c>
      <c r="G19" s="68">
        <v>3</v>
      </c>
      <c r="H19" s="69">
        <v>10</v>
      </c>
      <c r="I19" s="70">
        <v>2</v>
      </c>
      <c r="J19" s="95">
        <v>2</v>
      </c>
      <c r="K19" s="96">
        <v>22</v>
      </c>
      <c r="L19" s="79">
        <v>3</v>
      </c>
      <c r="M19" s="80" t="s">
        <v>9</v>
      </c>
      <c r="N19" s="81">
        <v>2</v>
      </c>
      <c r="O19" s="97">
        <v>9</v>
      </c>
      <c r="P19" s="98">
        <v>0</v>
      </c>
      <c r="Q19" s="99">
        <v>0</v>
      </c>
      <c r="R19" s="65">
        <v>1</v>
      </c>
      <c r="S19" s="66">
        <v>0</v>
      </c>
      <c r="T19" s="67" t="s">
        <v>9</v>
      </c>
      <c r="U19" s="68">
        <v>3</v>
      </c>
      <c r="V19" s="69">
        <v>18</v>
      </c>
      <c r="W19" s="70">
        <v>2</v>
      </c>
      <c r="X19" s="99">
        <v>0</v>
      </c>
      <c r="Y19" s="65">
        <v>0</v>
      </c>
      <c r="Z19" s="66">
        <v>0</v>
      </c>
      <c r="AA19" s="67" t="s">
        <v>9</v>
      </c>
      <c r="AB19" s="68">
        <v>3</v>
      </c>
      <c r="AC19" s="69">
        <v>14</v>
      </c>
      <c r="AD19" s="70">
        <v>2</v>
      </c>
      <c r="AE19" s="100">
        <v>0</v>
      </c>
      <c r="AF19" s="101">
        <v>3</v>
      </c>
      <c r="AG19" s="79">
        <v>0</v>
      </c>
      <c r="AH19" s="80" t="s">
        <v>9</v>
      </c>
      <c r="AI19" s="81">
        <v>3</v>
      </c>
      <c r="AJ19" s="102">
        <v>11</v>
      </c>
      <c r="AK19" s="103">
        <v>2</v>
      </c>
      <c r="AL19" s="71" t="str">
        <f>IF($B9="","",$B9)</f>
        <v>TJ KARATE Praha</v>
      </c>
      <c r="AM19" s="71"/>
      <c r="AN19" s="71"/>
      <c r="AO19" s="71"/>
      <c r="AP19" s="71"/>
      <c r="AQ19" s="71"/>
      <c r="AR19" s="71"/>
      <c r="AS19" s="104"/>
      <c r="AT19" s="104"/>
      <c r="AU19" s="104"/>
      <c r="AV19" s="104"/>
      <c r="AW19" s="104"/>
      <c r="AX19" s="104"/>
      <c r="AY19" s="104"/>
      <c r="AZ19" s="105"/>
      <c r="BA19" s="56"/>
      <c r="BB19" s="56"/>
      <c r="BG19" s="53"/>
      <c r="BH19" s="54"/>
      <c r="BI19" s="55"/>
      <c r="BJ19" s="53"/>
      <c r="BK19" s="53"/>
      <c r="BL19" s="53"/>
      <c r="BM19" s="53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11" customFormat="1" ht="19.5" customHeight="1">
      <c r="A20" s="56"/>
      <c r="B20" s="106"/>
      <c r="C20" s="107"/>
      <c r="D20" s="44"/>
      <c r="E20" s="108"/>
      <c r="F20" s="106"/>
      <c r="G20" s="108"/>
      <c r="H20" s="44"/>
      <c r="I20" s="107"/>
      <c r="J20" s="107"/>
      <c r="K20" s="44"/>
      <c r="L20" s="108"/>
      <c r="M20" s="106"/>
      <c r="N20" s="108"/>
      <c r="O20" s="44"/>
      <c r="P20" s="107"/>
      <c r="Q20" s="107"/>
      <c r="R20" s="44"/>
      <c r="S20" s="108"/>
      <c r="T20" s="106"/>
      <c r="U20" s="108"/>
      <c r="V20" s="44"/>
      <c r="W20" s="107"/>
      <c r="X20" s="107"/>
      <c r="Y20" s="44"/>
      <c r="Z20" s="108"/>
      <c r="AA20" s="106"/>
      <c r="AB20" s="108"/>
      <c r="AC20" s="44"/>
      <c r="AD20" s="107"/>
      <c r="AE20" s="107"/>
      <c r="AF20" s="44"/>
      <c r="AG20" s="108"/>
      <c r="AH20" s="106"/>
      <c r="AI20" s="108"/>
      <c r="AJ20" s="44"/>
      <c r="AK20" s="107"/>
      <c r="AL20" s="107"/>
      <c r="AM20" s="44"/>
      <c r="AN20" s="108"/>
      <c r="AO20" s="106"/>
      <c r="AP20" s="108"/>
      <c r="AQ20" s="44"/>
      <c r="AR20" s="107"/>
      <c r="AS20" s="109"/>
      <c r="AT20" s="109"/>
      <c r="AU20" s="109"/>
      <c r="AV20" s="109"/>
      <c r="AW20" s="109"/>
      <c r="AX20" s="109"/>
      <c r="AY20" s="109"/>
      <c r="AZ20" s="7"/>
      <c r="BA20" s="56"/>
      <c r="BB20" s="7"/>
      <c r="BC20" s="45"/>
      <c r="BD20" s="45"/>
      <c r="BE20" s="45"/>
      <c r="BF20" s="45"/>
      <c r="BG20" s="110"/>
      <c r="BH20" s="110"/>
      <c r="BI20" s="110"/>
      <c r="BJ20" s="110"/>
      <c r="BK20" s="110"/>
      <c r="BL20" s="110"/>
      <c r="BM20" s="110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1:79" s="62" customFormat="1" ht="19.5" customHeight="1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56"/>
      <c r="BB21" s="7"/>
      <c r="BC21"/>
      <c r="BD21"/>
      <c r="BE21"/>
      <c r="BF21"/>
      <c r="BG21" s="53"/>
      <c r="BH21" s="53"/>
      <c r="BI21" s="53"/>
      <c r="BJ21" s="53"/>
      <c r="BK21" s="53"/>
      <c r="BL21" s="53"/>
      <c r="BM21" s="53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62" customFormat="1" ht="19.5" customHeight="1">
      <c r="A22" s="56"/>
      <c r="B22" s="47" t="s">
        <v>18</v>
      </c>
      <c r="C22" s="48">
        <f>IF(C23="","",1)</f>
        <v>1</v>
      </c>
      <c r="D22" s="48"/>
      <c r="E22" s="48"/>
      <c r="F22" s="48"/>
      <c r="G22" s="48"/>
      <c r="H22" s="48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19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1"/>
      <c r="AT22" s="51"/>
      <c r="AU22" s="51"/>
      <c r="AV22" s="51"/>
      <c r="AW22" s="51"/>
      <c r="AX22" s="51"/>
      <c r="AY22" s="51"/>
      <c r="AZ22" s="7"/>
      <c r="BA22" s="56"/>
      <c r="BB22" s="7"/>
      <c r="BC22"/>
      <c r="BD22"/>
      <c r="BE22"/>
      <c r="BF22"/>
      <c r="BG22" s="53"/>
      <c r="BH22" s="53"/>
      <c r="BI22" s="53"/>
      <c r="BJ22" s="53"/>
      <c r="BK22" s="53"/>
      <c r="BL22" s="53"/>
      <c r="BM22" s="53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62" customFormat="1" ht="19.5" customHeight="1">
      <c r="A23" s="56"/>
      <c r="B23" s="57" t="str">
        <f>B4</f>
        <v>TJ Karate Č. Budějovice</v>
      </c>
      <c r="C23" s="58" t="str">
        <f>B23</f>
        <v>TJ Karate Č. Budějovice</v>
      </c>
      <c r="D23" s="58"/>
      <c r="E23" s="58"/>
      <c r="F23" s="58"/>
      <c r="G23" s="58"/>
      <c r="H23" s="58"/>
      <c r="I23" s="58"/>
      <c r="J23" s="59">
        <f>IF(J24="","",2)</f>
        <v>2</v>
      </c>
      <c r="K23" s="59"/>
      <c r="L23" s="59"/>
      <c r="M23" s="59"/>
      <c r="N23" s="59"/>
      <c r="O23" s="59"/>
      <c r="P23" s="59"/>
      <c r="Q23" s="112"/>
      <c r="R23" s="112"/>
      <c r="S23" s="112"/>
      <c r="T23" s="112"/>
      <c r="U23" s="112"/>
      <c r="V23" s="112"/>
      <c r="W23" s="112"/>
      <c r="X23" s="49"/>
      <c r="Y23" s="49"/>
      <c r="Z23" s="49"/>
      <c r="AA23" s="49"/>
      <c r="AB23" s="49"/>
      <c r="AC23" s="49"/>
      <c r="AD23" s="49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1"/>
      <c r="AT23" s="51"/>
      <c r="AU23" s="51"/>
      <c r="AV23" s="51"/>
      <c r="AW23" s="51"/>
      <c r="AX23" s="51"/>
      <c r="AY23" s="51"/>
      <c r="AZ23" s="7"/>
      <c r="BA23" s="56"/>
      <c r="BB23" s="56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62" customFormat="1" ht="19.5" customHeight="1">
      <c r="A24" s="56"/>
      <c r="B24" s="63" t="str">
        <f>B5</f>
        <v>SK Karate Spartak HK</v>
      </c>
      <c r="C24" s="113">
        <v>0</v>
      </c>
      <c r="D24" s="114">
        <v>2</v>
      </c>
      <c r="E24" s="115">
        <v>0</v>
      </c>
      <c r="F24" s="116" t="s">
        <v>9</v>
      </c>
      <c r="G24" s="117">
        <v>3</v>
      </c>
      <c r="H24" s="118">
        <v>21</v>
      </c>
      <c r="I24" s="119">
        <v>2</v>
      </c>
      <c r="J24" s="71" t="str">
        <f>B24</f>
        <v>SK Karate Spartak HK</v>
      </c>
      <c r="K24" s="71"/>
      <c r="L24" s="71"/>
      <c r="M24" s="71"/>
      <c r="N24" s="71"/>
      <c r="O24" s="71"/>
      <c r="P24" s="71"/>
      <c r="Q24" s="59">
        <f>IF(Q25="","",3)</f>
        <v>3</v>
      </c>
      <c r="R24" s="59"/>
      <c r="S24" s="59"/>
      <c r="T24" s="59"/>
      <c r="U24" s="59"/>
      <c r="V24" s="59"/>
      <c r="W24" s="5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7"/>
      <c r="BA24" s="56"/>
      <c r="BB24" s="56"/>
      <c r="BD24" s="111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54" ht="19.5" customHeight="1">
      <c r="A25" s="7"/>
      <c r="B25" s="63" t="str">
        <f>B6</f>
        <v>Karate Club Žatec</v>
      </c>
      <c r="C25" s="120">
        <v>0</v>
      </c>
      <c r="D25" s="89">
        <v>1</v>
      </c>
      <c r="E25" s="79">
        <v>0</v>
      </c>
      <c r="F25" s="80" t="s">
        <v>9</v>
      </c>
      <c r="G25" s="81">
        <v>3</v>
      </c>
      <c r="H25" s="90">
        <v>4</v>
      </c>
      <c r="I25" s="83">
        <v>2</v>
      </c>
      <c r="J25" s="88">
        <v>2</v>
      </c>
      <c r="K25" s="89">
        <v>12</v>
      </c>
      <c r="L25" s="79">
        <v>3</v>
      </c>
      <c r="M25" s="80" t="s">
        <v>9</v>
      </c>
      <c r="N25" s="81">
        <v>0</v>
      </c>
      <c r="O25" s="90">
        <v>1</v>
      </c>
      <c r="P25" s="91">
        <v>0</v>
      </c>
      <c r="Q25" s="71" t="str">
        <f>B25</f>
        <v>Karate Club Žatec</v>
      </c>
      <c r="R25" s="71"/>
      <c r="S25" s="71"/>
      <c r="T25" s="71"/>
      <c r="U25" s="71"/>
      <c r="V25" s="71"/>
      <c r="W25" s="71"/>
      <c r="X25" s="59">
        <f>IF(X26="","",4)</f>
        <v>4</v>
      </c>
      <c r="Y25" s="59"/>
      <c r="Z25" s="59"/>
      <c r="AA25" s="59"/>
      <c r="AB25" s="59"/>
      <c r="AC25" s="59"/>
      <c r="AD25" s="5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7"/>
      <c r="BA25" s="7"/>
      <c r="BB25" s="7"/>
    </row>
    <row r="26" spans="1:54" ht="19.5" customHeight="1">
      <c r="A26" s="7"/>
      <c r="B26" s="63" t="str">
        <f>B7</f>
        <v>SK KESL RYU Shotokan</v>
      </c>
      <c r="C26" s="121">
        <v>0</v>
      </c>
      <c r="D26" s="122">
        <v>3</v>
      </c>
      <c r="E26" s="115">
        <v>0</v>
      </c>
      <c r="F26" s="116" t="s">
        <v>9</v>
      </c>
      <c r="G26" s="117">
        <v>3</v>
      </c>
      <c r="H26" s="123">
        <v>8</v>
      </c>
      <c r="I26" s="124">
        <v>2</v>
      </c>
      <c r="J26" s="125">
        <v>2</v>
      </c>
      <c r="K26" s="122">
        <v>21</v>
      </c>
      <c r="L26" s="115">
        <v>3</v>
      </c>
      <c r="M26" s="116" t="s">
        <v>9</v>
      </c>
      <c r="N26" s="117">
        <v>0</v>
      </c>
      <c r="O26" s="123">
        <v>1</v>
      </c>
      <c r="P26" s="124">
        <v>0</v>
      </c>
      <c r="Q26" s="126">
        <v>1</v>
      </c>
      <c r="R26" s="127">
        <v>8</v>
      </c>
      <c r="S26" s="115">
        <v>2</v>
      </c>
      <c r="T26" s="116" t="s">
        <v>9</v>
      </c>
      <c r="U26" s="117">
        <v>2</v>
      </c>
      <c r="V26" s="128">
        <v>13</v>
      </c>
      <c r="W26" s="129">
        <v>1</v>
      </c>
      <c r="X26" s="71" t="str">
        <f>B26</f>
        <v>SK KESL RYU Shotokan</v>
      </c>
      <c r="Y26" s="71"/>
      <c r="Z26" s="71"/>
      <c r="AA26" s="71"/>
      <c r="AB26" s="71"/>
      <c r="AC26" s="71"/>
      <c r="AD26" s="71"/>
      <c r="AE26" s="59">
        <f>IF(AE27="","",5)</f>
        <v>5</v>
      </c>
      <c r="AF26" s="59"/>
      <c r="AG26" s="59"/>
      <c r="AH26" s="59"/>
      <c r="AI26" s="59"/>
      <c r="AJ26" s="59"/>
      <c r="AK26" s="5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7"/>
      <c r="BA26" s="7"/>
      <c r="BB26" s="7"/>
    </row>
    <row r="27" spans="1:54" ht="19.5" customHeight="1">
      <c r="A27" s="7"/>
      <c r="B27" s="63" t="str">
        <f>B8</f>
        <v>SKR Sport Union Ústí n.L.</v>
      </c>
      <c r="C27" s="77">
        <v>0</v>
      </c>
      <c r="D27" s="78">
        <v>8</v>
      </c>
      <c r="E27" s="79">
        <v>1</v>
      </c>
      <c r="F27" s="80" t="s">
        <v>9</v>
      </c>
      <c r="G27" s="81">
        <v>3</v>
      </c>
      <c r="H27" s="82">
        <v>12</v>
      </c>
      <c r="I27" s="83">
        <v>2</v>
      </c>
      <c r="J27" s="125">
        <v>2</v>
      </c>
      <c r="K27" s="122">
        <v>18</v>
      </c>
      <c r="L27" s="115">
        <v>3</v>
      </c>
      <c r="M27" s="116" t="s">
        <v>9</v>
      </c>
      <c r="N27" s="117">
        <v>1</v>
      </c>
      <c r="O27" s="123">
        <v>4</v>
      </c>
      <c r="P27" s="124">
        <v>0</v>
      </c>
      <c r="Q27" s="125">
        <v>2</v>
      </c>
      <c r="R27" s="122">
        <v>13</v>
      </c>
      <c r="S27" s="115">
        <v>3</v>
      </c>
      <c r="T27" s="116" t="s">
        <v>9</v>
      </c>
      <c r="U27" s="117">
        <v>0</v>
      </c>
      <c r="V27" s="123">
        <v>5</v>
      </c>
      <c r="W27" s="124">
        <v>0</v>
      </c>
      <c r="X27" s="88">
        <v>0</v>
      </c>
      <c r="Y27" s="89">
        <v>5</v>
      </c>
      <c r="Z27" s="79">
        <v>2</v>
      </c>
      <c r="AA27" s="80" t="s">
        <v>9</v>
      </c>
      <c r="AB27" s="81">
        <v>3</v>
      </c>
      <c r="AC27" s="90">
        <v>9</v>
      </c>
      <c r="AD27" s="91">
        <v>2</v>
      </c>
      <c r="AE27" s="71" t="str">
        <f>B27</f>
        <v>SKR Sport Union Ústí n.L.</v>
      </c>
      <c r="AF27" s="71"/>
      <c r="AG27" s="71"/>
      <c r="AH27" s="71"/>
      <c r="AI27" s="71"/>
      <c r="AJ27" s="71"/>
      <c r="AK27" s="71"/>
      <c r="AL27" s="59">
        <f>IF(AL28="","",6)</f>
        <v>6</v>
      </c>
      <c r="AM27" s="59"/>
      <c r="AN27" s="59"/>
      <c r="AO27" s="59"/>
      <c r="AP27" s="59"/>
      <c r="AQ27" s="59"/>
      <c r="AR27" s="59"/>
      <c r="AS27" s="49"/>
      <c r="AT27" s="49"/>
      <c r="AU27" s="49"/>
      <c r="AV27" s="49"/>
      <c r="AW27" s="49"/>
      <c r="AX27" s="49"/>
      <c r="AY27" s="49"/>
      <c r="AZ27" s="105"/>
      <c r="BA27" s="7"/>
      <c r="BB27" s="7"/>
    </row>
    <row r="28" spans="1:54" ht="19.5" customHeight="1">
      <c r="A28" s="7"/>
      <c r="B28" s="94" t="str">
        <f>B9</f>
        <v>TJ KARATE Praha</v>
      </c>
      <c r="C28" s="113">
        <v>0</v>
      </c>
      <c r="D28" s="114">
        <v>0</v>
      </c>
      <c r="E28" s="115">
        <v>0</v>
      </c>
      <c r="F28" s="116" t="s">
        <v>9</v>
      </c>
      <c r="G28" s="117">
        <v>3</v>
      </c>
      <c r="H28" s="118">
        <v>21</v>
      </c>
      <c r="I28" s="119">
        <v>2</v>
      </c>
      <c r="J28" s="130">
        <v>0</v>
      </c>
      <c r="K28" s="114">
        <v>0</v>
      </c>
      <c r="L28" s="115">
        <v>0</v>
      </c>
      <c r="M28" s="116" t="s">
        <v>9</v>
      </c>
      <c r="N28" s="117">
        <v>3</v>
      </c>
      <c r="O28" s="118">
        <v>13</v>
      </c>
      <c r="P28" s="119">
        <v>2</v>
      </c>
      <c r="Q28" s="130">
        <v>0</v>
      </c>
      <c r="R28" s="114">
        <v>0</v>
      </c>
      <c r="S28" s="115">
        <v>0</v>
      </c>
      <c r="T28" s="116" t="s">
        <v>9</v>
      </c>
      <c r="U28" s="117">
        <v>3</v>
      </c>
      <c r="V28" s="118">
        <v>19</v>
      </c>
      <c r="W28" s="119">
        <v>2</v>
      </c>
      <c r="X28" s="95">
        <v>0</v>
      </c>
      <c r="Y28" s="96">
        <v>2</v>
      </c>
      <c r="Z28" s="79">
        <v>0</v>
      </c>
      <c r="AA28" s="80" t="s">
        <v>9</v>
      </c>
      <c r="AB28" s="81">
        <v>3</v>
      </c>
      <c r="AC28" s="97">
        <v>11</v>
      </c>
      <c r="AD28" s="98">
        <v>2</v>
      </c>
      <c r="AE28" s="131">
        <v>0</v>
      </c>
      <c r="AF28" s="132">
        <v>2</v>
      </c>
      <c r="AG28" s="115">
        <v>0</v>
      </c>
      <c r="AH28" s="116" t="s">
        <v>9</v>
      </c>
      <c r="AI28" s="117">
        <v>3</v>
      </c>
      <c r="AJ28" s="133">
        <v>20</v>
      </c>
      <c r="AK28" s="134">
        <v>2</v>
      </c>
      <c r="AL28" s="71" t="str">
        <f>B28</f>
        <v>TJ KARATE Praha</v>
      </c>
      <c r="AM28" s="71"/>
      <c r="AN28" s="71"/>
      <c r="AO28" s="71"/>
      <c r="AP28" s="71"/>
      <c r="AQ28" s="71"/>
      <c r="AR28" s="71"/>
      <c r="AS28" s="104"/>
      <c r="AT28" s="104"/>
      <c r="AU28" s="104"/>
      <c r="AV28" s="104"/>
      <c r="AW28" s="104"/>
      <c r="AX28" s="104"/>
      <c r="AY28" s="104"/>
      <c r="AZ28" s="105"/>
      <c r="BA28" s="7"/>
      <c r="BB28" s="7"/>
    </row>
    <row r="29" spans="1:54" s="45" customFormat="1" ht="19.5" customHeight="1">
      <c r="A29" s="7"/>
      <c r="B29" s="106"/>
      <c r="C29" s="107"/>
      <c r="D29" s="44"/>
      <c r="E29" s="108"/>
      <c r="F29" s="106"/>
      <c r="G29" s="108"/>
      <c r="H29" s="44"/>
      <c r="I29" s="107"/>
      <c r="J29" s="107"/>
      <c r="K29" s="44"/>
      <c r="L29" s="108"/>
      <c r="M29" s="106"/>
      <c r="N29" s="108"/>
      <c r="O29" s="44"/>
      <c r="P29" s="107"/>
      <c r="Q29" s="107"/>
      <c r="R29" s="44"/>
      <c r="S29" s="108"/>
      <c r="T29" s="106"/>
      <c r="U29" s="108"/>
      <c r="V29" s="44"/>
      <c r="W29" s="107"/>
      <c r="X29" s="107"/>
      <c r="Y29" s="44"/>
      <c r="Z29" s="108"/>
      <c r="AA29" s="106"/>
      <c r="AB29" s="108"/>
      <c r="AC29" s="44"/>
      <c r="AD29" s="107"/>
      <c r="AE29" s="107"/>
      <c r="AF29" s="44"/>
      <c r="AG29" s="108"/>
      <c r="AH29" s="106"/>
      <c r="AI29" s="108"/>
      <c r="AJ29" s="44"/>
      <c r="AK29" s="107"/>
      <c r="AL29" s="107"/>
      <c r="AM29" s="44"/>
      <c r="AN29" s="108"/>
      <c r="AO29" s="106"/>
      <c r="AP29" s="108"/>
      <c r="AQ29" s="44"/>
      <c r="AR29" s="107"/>
      <c r="AS29" s="109"/>
      <c r="AT29" s="109"/>
      <c r="AU29" s="109"/>
      <c r="AV29" s="109"/>
      <c r="AW29" s="109"/>
      <c r="AX29" s="109"/>
      <c r="AY29" s="109"/>
      <c r="AZ29" s="105"/>
      <c r="BA29" s="7"/>
      <c r="BB29" s="7"/>
    </row>
    <row r="30" spans="1:5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ht="16.5" customHeight="1">
      <c r="A31" s="7"/>
      <c r="B31" s="135" t="s">
        <v>20</v>
      </c>
      <c r="C31" s="136" t="s">
        <v>21</v>
      </c>
      <c r="D31" s="136"/>
      <c r="E31" s="137" t="s">
        <v>22</v>
      </c>
      <c r="F31" s="137"/>
      <c r="G31" s="137"/>
      <c r="H31" s="137"/>
      <c r="I31" s="137"/>
      <c r="J31" s="137"/>
      <c r="K31" s="137"/>
      <c r="L31" s="138" t="s">
        <v>23</v>
      </c>
      <c r="M31" s="138"/>
      <c r="N31" s="138"/>
      <c r="O31" s="138"/>
      <c r="P31" s="138"/>
      <c r="Q31" s="138"/>
      <c r="R31" s="138"/>
      <c r="S31" s="139"/>
      <c r="T31" s="139"/>
      <c r="U31" s="139"/>
      <c r="V31" s="139"/>
      <c r="W31" s="6"/>
      <c r="X31" s="6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2.75">
      <c r="A32" s="7"/>
      <c r="B32" s="140" t="s">
        <v>24</v>
      </c>
      <c r="C32" s="136"/>
      <c r="D32" s="136"/>
      <c r="E32" s="141" t="s">
        <v>25</v>
      </c>
      <c r="F32" s="141"/>
      <c r="G32" s="141"/>
      <c r="H32" s="142" t="s">
        <v>26</v>
      </c>
      <c r="I32" s="142"/>
      <c r="J32" s="143" t="s">
        <v>27</v>
      </c>
      <c r="K32" s="143"/>
      <c r="L32" s="141" t="s">
        <v>25</v>
      </c>
      <c r="M32" s="141"/>
      <c r="N32" s="141"/>
      <c r="O32" s="142" t="s">
        <v>26</v>
      </c>
      <c r="P32" s="142"/>
      <c r="Q32" s="144" t="s">
        <v>27</v>
      </c>
      <c r="R32" s="144"/>
      <c r="S32" s="139"/>
      <c r="T32" s="139"/>
      <c r="U32" s="139"/>
      <c r="V32" s="139"/>
      <c r="W32" s="6"/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9.5" customHeight="1">
      <c r="A33" s="7"/>
      <c r="B33" s="145" t="str">
        <f>B4</f>
        <v>TJ Karate Č. Budějovice</v>
      </c>
      <c r="C33" s="146">
        <f>SUM(I15:I20,I24:I29)</f>
        <v>20</v>
      </c>
      <c r="D33" s="146"/>
      <c r="E33" s="147">
        <f>SUM(G15:G20,G24:G29)</f>
        <v>29</v>
      </c>
      <c r="F33" s="148" t="s">
        <v>9</v>
      </c>
      <c r="G33" s="149">
        <f>SUM(E15:E20,E24:E29)</f>
        <v>7</v>
      </c>
      <c r="H33" s="150">
        <f>E33-G33</f>
        <v>22</v>
      </c>
      <c r="I33" s="150"/>
      <c r="J33" s="151">
        <f>E33/G33</f>
        <v>4.142857142857143</v>
      </c>
      <c r="K33" s="151"/>
      <c r="L33" s="152">
        <f>SUM(H15:H20,H24:H29)</f>
        <v>127</v>
      </c>
      <c r="M33" s="148" t="s">
        <v>9</v>
      </c>
      <c r="N33" s="149">
        <f>SUM(D15:D20,D24:D29)</f>
        <v>48</v>
      </c>
      <c r="O33" s="150">
        <f>L33-N33</f>
        <v>79</v>
      </c>
      <c r="P33" s="150"/>
      <c r="Q33" s="153">
        <f>L33/N33</f>
        <v>2.6458333333333335</v>
      </c>
      <c r="R33" s="153"/>
      <c r="S33" s="139"/>
      <c r="T33" s="154"/>
      <c r="U33" s="154"/>
      <c r="V33" s="139"/>
      <c r="W33" s="6"/>
      <c r="X33" s="6"/>
      <c r="Y33" s="7"/>
      <c r="Z33" s="7"/>
      <c r="AA33" s="7"/>
      <c r="AB33" s="15"/>
      <c r="AC33" s="17"/>
      <c r="AD33" s="15"/>
      <c r="AE33" s="1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9.5" customHeight="1">
      <c r="A34" s="7"/>
      <c r="B34" s="155" t="str">
        <f>B5</f>
        <v>SK Karate Spartak HK</v>
      </c>
      <c r="C34" s="156">
        <f>SUM(P16:P20,P25:P29,P29,C15,C24)</f>
        <v>2</v>
      </c>
      <c r="D34" s="156"/>
      <c r="E34" s="157">
        <f>SUM(N25:N29,N16:N20,E15,E24)</f>
        <v>6</v>
      </c>
      <c r="F34" s="158" t="s">
        <v>9</v>
      </c>
      <c r="G34" s="159">
        <f>SUM(L16:L20,L25:L29,G24,G15)</f>
        <v>26</v>
      </c>
      <c r="H34" s="160">
        <f>E34-G34</f>
        <v>-20</v>
      </c>
      <c r="I34" s="160"/>
      <c r="J34" s="161">
        <f>E34/G34</f>
        <v>0.23076923076923078</v>
      </c>
      <c r="K34" s="161"/>
      <c r="L34" s="157">
        <f>SUM(O16:O20,O25:O29,D15,D24)</f>
        <v>40</v>
      </c>
      <c r="M34" s="158" t="s">
        <v>9</v>
      </c>
      <c r="N34" s="159">
        <f>SUM(K25:K29,K16:K20,H15,H24)</f>
        <v>148</v>
      </c>
      <c r="O34" s="160">
        <f>L34-N34</f>
        <v>-108</v>
      </c>
      <c r="P34" s="160"/>
      <c r="Q34" s="162">
        <f>L34/N34</f>
        <v>0.2702702702702703</v>
      </c>
      <c r="R34" s="162"/>
      <c r="S34" s="139"/>
      <c r="T34" s="154"/>
      <c r="U34" s="154" t="s">
        <v>28</v>
      </c>
      <c r="V34" s="139"/>
      <c r="W34" s="6"/>
      <c r="X34" s="6"/>
      <c r="Y34" s="7"/>
      <c r="Z34" s="7"/>
      <c r="AA34" s="7"/>
      <c r="AB34" s="15"/>
      <c r="AC34" s="17"/>
      <c r="AD34" s="15"/>
      <c r="AE34" s="1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9.5" customHeight="1">
      <c r="A35" s="7"/>
      <c r="B35" s="155" t="str">
        <f>B6</f>
        <v>Karate Club Žatec</v>
      </c>
      <c r="C35" s="156">
        <f>SUM(W26:W29,W17:W20,C16,J16,C25,J25)</f>
        <v>10</v>
      </c>
      <c r="D35" s="156"/>
      <c r="E35" s="157">
        <f>SUM(U17:U20,U26:U29,E16,L16,E25,L25)</f>
        <v>19</v>
      </c>
      <c r="F35" s="158" t="s">
        <v>9</v>
      </c>
      <c r="G35" s="159">
        <f>SUM(S17:S20,S26:S29,G16,N16,G25,N25)</f>
        <v>16</v>
      </c>
      <c r="H35" s="160">
        <f>E35-G35</f>
        <v>3</v>
      </c>
      <c r="I35" s="160"/>
      <c r="J35" s="161">
        <f>E35/G35</f>
        <v>1.1875</v>
      </c>
      <c r="K35" s="161"/>
      <c r="L35" s="157">
        <f>SUM(V26:V29,V17:V20,D16,K16,D25,K25)</f>
        <v>117</v>
      </c>
      <c r="M35" s="158" t="s">
        <v>9</v>
      </c>
      <c r="N35" s="159">
        <f>SUM(R17:R20,R26:R29,H16,O16,H25,O25)</f>
        <v>62</v>
      </c>
      <c r="O35" s="160">
        <f>L35-N35</f>
        <v>55</v>
      </c>
      <c r="P35" s="160"/>
      <c r="Q35" s="162">
        <f>L35/N35</f>
        <v>1.8870967741935485</v>
      </c>
      <c r="R35" s="162"/>
      <c r="S35" s="139"/>
      <c r="T35" s="154"/>
      <c r="U35" s="154"/>
      <c r="V35" s="139"/>
      <c r="W35" s="6"/>
      <c r="X35" s="6"/>
      <c r="Y35" s="7"/>
      <c r="Z35" s="7"/>
      <c r="AA35" s="7"/>
      <c r="AB35" s="15"/>
      <c r="AC35" s="17"/>
      <c r="AD35" s="15"/>
      <c r="AE35" s="1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9.5" customHeight="1">
      <c r="A36" s="7"/>
      <c r="B36" s="155" t="str">
        <f>B7</f>
        <v>SK KESL RYU Shotokan</v>
      </c>
      <c r="C36" s="156">
        <f>SUM(AD18:AD20,AD27:AD29,C17,J17,Q17,C26,J26,Q26)</f>
        <v>15</v>
      </c>
      <c r="D36" s="156"/>
      <c r="E36" s="157">
        <f>SUM(AB18:AB20,AB27:AB29,E17,L17,S17,E26,L26,S26)</f>
        <v>25</v>
      </c>
      <c r="F36" s="158" t="s">
        <v>9</v>
      </c>
      <c r="G36" s="159">
        <f>SUM(Z18:Z20,Z27:Z29,G17,N17,U17,G26,N26,U26)</f>
        <v>12</v>
      </c>
      <c r="H36" s="160">
        <f>E36-G36</f>
        <v>13</v>
      </c>
      <c r="I36" s="160"/>
      <c r="J36" s="161">
        <f>E36/G36</f>
        <v>2.0833333333333335</v>
      </c>
      <c r="K36" s="161"/>
      <c r="L36" s="157">
        <f>SUM(AC18:AC20,AC27:AC29,D17,K17,R17,D26,K26,R26)</f>
        <v>110</v>
      </c>
      <c r="M36" s="158" t="s">
        <v>9</v>
      </c>
      <c r="N36" s="159">
        <f>SUM(Y18:Y20,Y27:Y29,H17,O17,V17,H26,O26,V26)</f>
        <v>51</v>
      </c>
      <c r="O36" s="160">
        <f>L36-N36</f>
        <v>59</v>
      </c>
      <c r="P36" s="160"/>
      <c r="Q36" s="162">
        <f>L36/N36</f>
        <v>2.156862745098039</v>
      </c>
      <c r="R36" s="162"/>
      <c r="S36" s="139"/>
      <c r="T36" s="154"/>
      <c r="U36" s="154"/>
      <c r="V36" s="139"/>
      <c r="W36" s="6"/>
      <c r="X36" s="6"/>
      <c r="Y36" s="7"/>
      <c r="Z36" s="7"/>
      <c r="AA36" s="7"/>
      <c r="AB36" s="15"/>
      <c r="AC36" s="17"/>
      <c r="AD36" s="15"/>
      <c r="AE36" s="1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9.5" customHeight="1">
      <c r="A37" s="7"/>
      <c r="B37" s="155" t="str">
        <f>B8</f>
        <v>SKR Sport Union Ústí n.L.</v>
      </c>
      <c r="C37" s="156">
        <f>SUM(C18,J18,Q18,X18,AK19,AK20,C27,J27,Q27,X27,AK28,AK29)</f>
        <v>11</v>
      </c>
      <c r="D37" s="156"/>
      <c r="E37" s="157">
        <f>SUM(E18,L18,S18,Z18,AI19,AI20,E27,L27,S27,Z27,AI28,AI29)</f>
        <v>23</v>
      </c>
      <c r="F37" s="158" t="s">
        <v>9</v>
      </c>
      <c r="G37" s="159">
        <f>SUM(G18,N18,U18,AB18,AG19,AG20,G27,N27,U27,AB27,AG28,AG29)</f>
        <v>15</v>
      </c>
      <c r="H37" s="160">
        <f>E37-G37</f>
        <v>8</v>
      </c>
      <c r="I37" s="160"/>
      <c r="J37" s="161">
        <f>E37/G37</f>
        <v>1.5333333333333334</v>
      </c>
      <c r="K37" s="161"/>
      <c r="L37" s="157">
        <f>SUM(D18,K18,R18,Y18,AJ19,AJ20,D27,K27,R27,Y27,AJ28,AJ29)</f>
        <v>114</v>
      </c>
      <c r="M37" s="158" t="s">
        <v>9</v>
      </c>
      <c r="N37" s="159">
        <f>SUM(H18,O18,V18,AC18,AF19,AF20,H27,O27,V27,AC27,AF28,AF29)</f>
        <v>84</v>
      </c>
      <c r="O37" s="160">
        <f>L37-N37</f>
        <v>30</v>
      </c>
      <c r="P37" s="160"/>
      <c r="Q37" s="162">
        <f>L37/N37</f>
        <v>1.3571428571428572</v>
      </c>
      <c r="R37" s="162"/>
      <c r="S37" s="139"/>
      <c r="T37" s="154"/>
      <c r="U37" s="154"/>
      <c r="V37" s="139"/>
      <c r="W37" s="6"/>
      <c r="X37" s="6"/>
      <c r="Y37" s="7"/>
      <c r="Z37" s="7"/>
      <c r="AA37" s="7"/>
      <c r="AB37" s="15"/>
      <c r="AC37" s="17"/>
      <c r="AD37" s="15"/>
      <c r="AE37" s="1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9.5" customHeight="1">
      <c r="A38" s="7"/>
      <c r="B38" s="163" t="str">
        <f>B9</f>
        <v>TJ KARATE Praha</v>
      </c>
      <c r="C38" s="164">
        <f>SUM(AR20,AR29,C19,J19,Q19,X19,AE19,C28,J28,Q28,X28,AE28)</f>
        <v>2</v>
      </c>
      <c r="D38" s="164"/>
      <c r="E38" s="165">
        <f>SUM(AP20,AP29,E19,L19,S19,Z19,AG19,E28,L28,S28,Z28,AG28)</f>
        <v>3</v>
      </c>
      <c r="F38" s="166" t="s">
        <v>9</v>
      </c>
      <c r="G38" s="167">
        <f>SUM(AN20,AN29,G19,N19,U19,AB19,AI19,G28,N28,U28,AB28,AI28)</f>
        <v>29</v>
      </c>
      <c r="H38" s="168">
        <f>E38-G38</f>
        <v>-26</v>
      </c>
      <c r="I38" s="168"/>
      <c r="J38" s="169">
        <f>E38/G38</f>
        <v>0.10344827586206896</v>
      </c>
      <c r="K38" s="169"/>
      <c r="L38" s="170">
        <f>SUM(AQ20,AQ29,D19,K19,R19,Y19,AF19,D28,K28,R28,Y28,AF28)</f>
        <v>31</v>
      </c>
      <c r="M38" s="166" t="s">
        <v>9</v>
      </c>
      <c r="N38" s="167">
        <f>SUM(AM20,AM29,H19,O19,V19,AC19,AJ19,H28,O28,V28,AC28,AJ28)</f>
        <v>146</v>
      </c>
      <c r="O38" s="168">
        <f>L38-N38</f>
        <v>-115</v>
      </c>
      <c r="P38" s="168"/>
      <c r="Q38" s="171">
        <f>L38/N38</f>
        <v>0.21232876712328766</v>
      </c>
      <c r="R38" s="171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5" s="45" customFormat="1" ht="19.5" customHeight="1">
      <c r="A39" s="7"/>
      <c r="B39" s="108"/>
      <c r="C39" s="172"/>
      <c r="D39" s="173"/>
      <c r="E39" s="174"/>
      <c r="F39" s="174"/>
      <c r="G39" s="174"/>
      <c r="H39" s="175"/>
      <c r="I39" s="175"/>
      <c r="J39" s="176"/>
      <c r="K39" s="175"/>
      <c r="L39" s="174"/>
      <c r="M39" s="174"/>
      <c r="N39" s="174"/>
      <c r="O39" s="175"/>
      <c r="P39" s="175"/>
      <c r="Q39" s="176"/>
      <c r="R39" s="175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s="45" customFormat="1" ht="19.5" customHeight="1">
      <c r="A40" s="177" t="s">
        <v>29</v>
      </c>
      <c r="B40" s="178" t="s">
        <v>20</v>
      </c>
      <c r="C40" s="179" t="s">
        <v>30</v>
      </c>
      <c r="D40" s="179"/>
      <c r="E40" s="179"/>
      <c r="F40" s="7"/>
      <c r="G40" s="7"/>
      <c r="H40" s="7"/>
      <c r="I40" s="7"/>
      <c r="J40" s="7"/>
      <c r="K40" s="7"/>
      <c r="L40" s="7"/>
      <c r="M40" s="7"/>
      <c r="N40" s="7"/>
      <c r="O40" s="7"/>
      <c r="P40" s="175"/>
      <c r="Q40" s="176"/>
      <c r="R40" s="175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s="45" customFormat="1" ht="19.5" customHeight="1">
      <c r="A41" s="180" t="s">
        <v>31</v>
      </c>
      <c r="B41" s="181" t="s">
        <v>5</v>
      </c>
      <c r="C41" s="182">
        <v>20</v>
      </c>
      <c r="D41" s="183">
        <v>22</v>
      </c>
      <c r="E41" s="184">
        <v>79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175"/>
      <c r="Q41" s="176"/>
      <c r="R41" s="175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s="45" customFormat="1" ht="19.5" customHeight="1">
      <c r="A42" s="185" t="s">
        <v>32</v>
      </c>
      <c r="B42" s="186" t="s">
        <v>13</v>
      </c>
      <c r="C42" s="187">
        <v>15</v>
      </c>
      <c r="D42" s="188">
        <v>13</v>
      </c>
      <c r="E42" s="189">
        <v>59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175"/>
      <c r="Q42" s="176"/>
      <c r="R42" s="175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s="45" customFormat="1" ht="19.5" customHeight="1">
      <c r="A43" s="185" t="s">
        <v>33</v>
      </c>
      <c r="B43" s="186" t="s">
        <v>15</v>
      </c>
      <c r="C43" s="187">
        <v>11</v>
      </c>
      <c r="D43" s="188">
        <v>8</v>
      </c>
      <c r="E43" s="189">
        <v>30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175"/>
      <c r="Q43" s="176"/>
      <c r="R43" s="175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45" customFormat="1" ht="19.5" customHeight="1">
      <c r="A44" s="185" t="s">
        <v>34</v>
      </c>
      <c r="B44" s="186" t="s">
        <v>10</v>
      </c>
      <c r="C44" s="187">
        <v>10</v>
      </c>
      <c r="D44" s="188">
        <v>3</v>
      </c>
      <c r="E44" s="189">
        <v>55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175"/>
      <c r="Q44" s="176"/>
      <c r="R44" s="175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s="45" customFormat="1" ht="19.5" customHeight="1">
      <c r="A45" s="185" t="s">
        <v>35</v>
      </c>
      <c r="B45" s="186" t="s">
        <v>7</v>
      </c>
      <c r="C45" s="187">
        <v>2</v>
      </c>
      <c r="D45" s="188">
        <v>-20</v>
      </c>
      <c r="E45" s="189">
        <v>-108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175"/>
      <c r="Q45" s="176"/>
      <c r="R45" s="175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s="45" customFormat="1" ht="19.5" customHeight="1">
      <c r="A46" s="190" t="s">
        <v>36</v>
      </c>
      <c r="B46" s="191" t="s">
        <v>17</v>
      </c>
      <c r="C46" s="192">
        <v>2</v>
      </c>
      <c r="D46" s="193">
        <v>-26</v>
      </c>
      <c r="E46" s="194">
        <v>-115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175"/>
      <c r="Q46" s="176"/>
      <c r="R46" s="175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s="45" customFormat="1" ht="12.75" customHeight="1">
      <c r="A47" s="7"/>
      <c r="B47" s="7"/>
      <c r="C47" s="195"/>
      <c r="D47" s="195"/>
      <c r="E47" s="195"/>
      <c r="F47" s="7"/>
      <c r="G47" s="7"/>
      <c r="H47" s="7"/>
      <c r="I47" s="7"/>
      <c r="J47" s="7"/>
      <c r="K47" s="7"/>
      <c r="L47" s="7"/>
      <c r="M47" s="7"/>
      <c r="N47" s="7"/>
      <c r="O47" s="7"/>
      <c r="P47" s="175"/>
      <c r="Q47" s="176"/>
      <c r="R47" s="175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s="45" customFormat="1" ht="12.75" customHeight="1">
      <c r="A48" s="7"/>
      <c r="B48" s="7"/>
      <c r="C48" s="196"/>
      <c r="D48" s="196"/>
      <c r="E48" s="197"/>
      <c r="F48" s="198"/>
      <c r="G48" s="198" t="s">
        <v>37</v>
      </c>
      <c r="H48" s="198"/>
      <c r="I48" s="198"/>
      <c r="J48" s="198"/>
      <c r="K48" s="198"/>
      <c r="L48" s="198"/>
      <c r="M48" s="198"/>
      <c r="N48" s="198"/>
      <c r="O48" s="198"/>
      <c r="P48" s="175"/>
      <c r="Q48" s="176"/>
      <c r="R48" s="175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s="45" customFormat="1" ht="12.75" customHeight="1">
      <c r="A49" s="7"/>
      <c r="B49" s="7"/>
      <c r="C49" s="196"/>
      <c r="D49" s="197"/>
      <c r="E49" s="198"/>
      <c r="F49" s="198"/>
      <c r="G49" s="198" t="s">
        <v>38</v>
      </c>
      <c r="H49" s="198"/>
      <c r="I49" s="198"/>
      <c r="J49" s="198"/>
      <c r="K49" s="198"/>
      <c r="L49" s="198"/>
      <c r="M49" s="198"/>
      <c r="N49" s="198"/>
      <c r="O49" s="198"/>
      <c r="P49" s="175"/>
      <c r="Q49" s="176"/>
      <c r="R49" s="175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s="45" customFormat="1" ht="12.75" customHeight="1">
      <c r="A50" s="7"/>
      <c r="B50" s="7"/>
      <c r="C50" s="197"/>
      <c r="D50" s="198"/>
      <c r="E50" s="198"/>
      <c r="F50" s="198"/>
      <c r="G50" s="198" t="s">
        <v>21</v>
      </c>
      <c r="H50" s="198"/>
      <c r="I50" s="198"/>
      <c r="J50" s="198"/>
      <c r="K50" s="198"/>
      <c r="L50" s="198"/>
      <c r="M50" s="198"/>
      <c r="N50" s="198"/>
      <c r="O50" s="198"/>
      <c r="P50" s="175"/>
      <c r="Q50" s="176"/>
      <c r="R50" s="175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4" ht="19.5" customHeight="1">
      <c r="A52" s="199" t="s">
        <v>29</v>
      </c>
      <c r="B52" s="200" t="s">
        <v>20</v>
      </c>
      <c r="C52" s="98" t="s">
        <v>39</v>
      </c>
      <c r="D52" s="98"/>
      <c r="E52" s="9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ht="19.5" customHeight="1">
      <c r="A53" s="201" t="s">
        <v>31</v>
      </c>
      <c r="B53" s="202" t="s">
        <v>5</v>
      </c>
      <c r="C53" s="203">
        <v>14</v>
      </c>
      <c r="D53" s="204">
        <v>16</v>
      </c>
      <c r="E53" s="205">
        <v>71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ht="19.5" customHeight="1">
      <c r="A54" s="206" t="s">
        <v>32</v>
      </c>
      <c r="B54" s="207" t="s">
        <v>13</v>
      </c>
      <c r="C54" s="208">
        <v>9</v>
      </c>
      <c r="D54" s="209">
        <v>8</v>
      </c>
      <c r="E54" s="210">
        <v>43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ht="19.5" customHeight="1">
      <c r="A55" s="206" t="s">
        <v>33</v>
      </c>
      <c r="B55" s="207" t="s">
        <v>10</v>
      </c>
      <c r="C55" s="208">
        <v>8</v>
      </c>
      <c r="D55" s="209">
        <v>5</v>
      </c>
      <c r="E55" s="210">
        <v>51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9.5" customHeight="1">
      <c r="A56" s="206" t="s">
        <v>34</v>
      </c>
      <c r="B56" s="207" t="s">
        <v>15</v>
      </c>
      <c r="C56" s="208">
        <v>7</v>
      </c>
      <c r="D56" s="209">
        <v>5</v>
      </c>
      <c r="E56" s="210">
        <v>12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9.5" customHeight="1">
      <c r="A57" s="206" t="s">
        <v>35</v>
      </c>
      <c r="B57" s="207" t="s">
        <v>7</v>
      </c>
      <c r="C57" s="208">
        <v>2</v>
      </c>
      <c r="D57" s="209">
        <v>-13</v>
      </c>
      <c r="E57" s="210">
        <v>-66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9.5" customHeight="1">
      <c r="A58" s="211" t="s">
        <v>36</v>
      </c>
      <c r="B58" s="212" t="s">
        <v>17</v>
      </c>
      <c r="C58" s="213">
        <v>0</v>
      </c>
      <c r="D58" s="214">
        <v>-21</v>
      </c>
      <c r="E58" s="215">
        <v>-111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9.5" customHeight="1">
      <c r="A61" s="199" t="s">
        <v>29</v>
      </c>
      <c r="B61" s="200" t="s">
        <v>20</v>
      </c>
      <c r="C61" s="98" t="s">
        <v>40</v>
      </c>
      <c r="D61" s="98"/>
      <c r="E61" s="9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9.5" customHeight="1">
      <c r="A62" s="216" t="s">
        <v>31</v>
      </c>
      <c r="B62" s="217" t="s">
        <v>5</v>
      </c>
      <c r="C62" s="218">
        <v>8</v>
      </c>
      <c r="D62" s="204">
        <v>7</v>
      </c>
      <c r="E62" s="205">
        <v>26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9.5" customHeight="1">
      <c r="A63" s="206" t="s">
        <v>32</v>
      </c>
      <c r="B63" s="207" t="s">
        <v>13</v>
      </c>
      <c r="C63" s="208">
        <v>6</v>
      </c>
      <c r="D63" s="209">
        <v>8</v>
      </c>
      <c r="E63" s="210">
        <v>33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9.5" customHeight="1">
      <c r="A64" s="206" t="s">
        <v>33</v>
      </c>
      <c r="B64" s="207" t="s">
        <v>10</v>
      </c>
      <c r="C64" s="208">
        <v>5</v>
      </c>
      <c r="D64" s="209">
        <v>5</v>
      </c>
      <c r="E64" s="210">
        <v>35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9.5" customHeight="1">
      <c r="A65" s="206" t="s">
        <v>34</v>
      </c>
      <c r="B65" s="207" t="s">
        <v>15</v>
      </c>
      <c r="C65" s="208">
        <v>1</v>
      </c>
      <c r="D65" s="209">
        <v>-3</v>
      </c>
      <c r="E65" s="210">
        <v>-28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9.5" customHeight="1">
      <c r="A66" s="206" t="s">
        <v>35</v>
      </c>
      <c r="B66" s="207" t="s">
        <v>7</v>
      </c>
      <c r="C66" s="208">
        <v>0</v>
      </c>
      <c r="D66" s="209">
        <v>-8</v>
      </c>
      <c r="E66" s="210">
        <v>-26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9.5" customHeight="1">
      <c r="A67" s="211" t="s">
        <v>36</v>
      </c>
      <c r="B67" s="212" t="s">
        <v>17</v>
      </c>
      <c r="C67" s="213">
        <v>0</v>
      </c>
      <c r="D67" s="214">
        <v>-9</v>
      </c>
      <c r="E67" s="215">
        <v>-40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</sheetData>
  <mergeCells count="111">
    <mergeCell ref="C1:K1"/>
    <mergeCell ref="L1:T1"/>
    <mergeCell ref="R3:V3"/>
    <mergeCell ref="D4:E4"/>
    <mergeCell ref="D5:E5"/>
    <mergeCell ref="D6:E6"/>
    <mergeCell ref="S6:Z6"/>
    <mergeCell ref="R7:AG7"/>
    <mergeCell ref="Q8:AG8"/>
    <mergeCell ref="C13:I13"/>
    <mergeCell ref="J13:P13"/>
    <mergeCell ref="Q13:W13"/>
    <mergeCell ref="X13:AD13"/>
    <mergeCell ref="AE13:AR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R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1:D32"/>
    <mergeCell ref="E31:K31"/>
    <mergeCell ref="L31:R31"/>
    <mergeCell ref="E32:G32"/>
    <mergeCell ref="H32:I32"/>
    <mergeCell ref="J32:K32"/>
    <mergeCell ref="L32:N32"/>
    <mergeCell ref="O32:P32"/>
    <mergeCell ref="Q32:R32"/>
    <mergeCell ref="C33:D33"/>
    <mergeCell ref="H33:I33"/>
    <mergeCell ref="J33:K33"/>
    <mergeCell ref="O33:P33"/>
    <mergeCell ref="Q33:R33"/>
    <mergeCell ref="C34:D34"/>
    <mergeCell ref="H34:I34"/>
    <mergeCell ref="J34:K34"/>
    <mergeCell ref="O34:P34"/>
    <mergeCell ref="Q34:R34"/>
    <mergeCell ref="C35:D35"/>
    <mergeCell ref="H35:I35"/>
    <mergeCell ref="J35:K35"/>
    <mergeCell ref="O35:P35"/>
    <mergeCell ref="Q35:R35"/>
    <mergeCell ref="C36:D36"/>
    <mergeCell ref="H36:I36"/>
    <mergeCell ref="J36:K36"/>
    <mergeCell ref="O36:P36"/>
    <mergeCell ref="Q36:R36"/>
    <mergeCell ref="C37:D37"/>
    <mergeCell ref="H37:I37"/>
    <mergeCell ref="J37:K37"/>
    <mergeCell ref="O37:P37"/>
    <mergeCell ref="Q37:R37"/>
    <mergeCell ref="C38:D38"/>
    <mergeCell ref="H38:I38"/>
    <mergeCell ref="J38:K38"/>
    <mergeCell ref="O38:P38"/>
    <mergeCell ref="Q38:R38"/>
    <mergeCell ref="C40:E40"/>
    <mergeCell ref="C52:E52"/>
    <mergeCell ref="C61:E61"/>
  </mergeCells>
  <conditionalFormatting sqref="B14:B20 B23:B29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kguzek</cp:lastModifiedBy>
  <cp:lastPrinted>2010-03-06T13:37:48Z</cp:lastPrinted>
  <dcterms:created xsi:type="dcterms:W3CDTF">2010-02-14T07:20:05Z</dcterms:created>
  <dcterms:modified xsi:type="dcterms:W3CDTF">2010-02-14T14:33:41Z</dcterms:modified>
  <cp:category/>
  <cp:version/>
  <cp:contentType/>
  <cp:contentStatus/>
</cp:coreProperties>
</file>