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1 kolo" sheetId="1" r:id="rId1"/>
    <sheet name="2 kolo" sheetId="2" r:id="rId2"/>
  </sheets>
  <definedNames/>
  <calcPr fullCalcOnLoad="1"/>
</workbook>
</file>

<file path=xl/sharedStrings.xml><?xml version="1.0" encoding="utf-8"?>
<sst xmlns="http://schemas.openxmlformats.org/spreadsheetml/2006/main" count="123" uniqueCount="35">
  <si>
    <t>JUNIORKY</t>
  </si>
  <si>
    <t>1.Liga Karate</t>
  </si>
  <si>
    <t>KarateRec.com</t>
  </si>
  <si>
    <t>3 týmy - 3x každý s každým</t>
  </si>
  <si>
    <t>:</t>
  </si>
  <si>
    <t>vzor</t>
  </si>
  <si>
    <t>SKK Shotokan Liberec</t>
  </si>
  <si>
    <t>výsledek zápasu</t>
  </si>
  <si>
    <t>SK Karate Spartak HK</t>
  </si>
  <si>
    <t>součet skóre závodníků týmu v daném zápase</t>
  </si>
  <si>
    <t>TJ Karate Č.Budějovice</t>
  </si>
  <si>
    <t>body z daného zápasu do žebříčku ligy 2009</t>
  </si>
  <si>
    <t>tabulka skóre</t>
  </si>
  <si>
    <t>1.liga karate družstev – juniorky</t>
  </si>
  <si>
    <t>Juniorky – 2.kolo</t>
  </si>
  <si>
    <t>Juniorky – 3.kolo</t>
  </si>
  <si>
    <t>liga karate 2009 - juniorky</t>
  </si>
  <si>
    <t>body</t>
  </si>
  <si>
    <t>skóre týmu</t>
  </si>
  <si>
    <t>skóre závodníků</t>
  </si>
  <si>
    <t>statistiky po 1.kole</t>
  </si>
  <si>
    <t>skóre</t>
  </si>
  <si>
    <t>rozdíl</t>
  </si>
  <si>
    <t>poměr</t>
  </si>
  <si>
    <t xml:space="preserve"> </t>
  </si>
  <si>
    <t>pořadí</t>
  </si>
  <si>
    <t>Po 1.kole</t>
  </si>
  <si>
    <t>1. Místo</t>
  </si>
  <si>
    <t>2. Místo</t>
  </si>
  <si>
    <t>3. Místo</t>
  </si>
  <si>
    <t>1.kolo</t>
  </si>
  <si>
    <t>2.kolo</t>
  </si>
  <si>
    <t>3.kolo</t>
  </si>
  <si>
    <t>statistiky po 2.kole</t>
  </si>
  <si>
    <t>Po 2.kole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</si>
</sst>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0.00"/>
  </numFmts>
  <fonts count="9">
    <font>
      <sz val="10"/>
      <name val="Arial"/>
      <family val="2"/>
    </font>
    <font>
      <b/>
      <u val="single"/>
      <sz val="10"/>
      <name val="Arial"/>
      <family val="2"/>
    </font>
    <font>
      <sz val="15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0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0" fillId="3" borderId="2" xfId="0" applyFill="1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3" borderId="3" xfId="0" applyFill="1" applyBorder="1" applyAlignment="1" applyProtection="1">
      <alignment/>
      <protection locked="0"/>
    </xf>
    <xf numFmtId="164" fontId="0" fillId="3" borderId="0" xfId="0" applyFill="1" applyBorder="1" applyAlignment="1" applyProtection="1">
      <alignment/>
      <protection locked="0"/>
    </xf>
    <xf numFmtId="164" fontId="0" fillId="3" borderId="4" xfId="0" applyFill="1" applyBorder="1" applyAlignment="1" applyProtection="1">
      <alignment/>
      <protection locked="0"/>
    </xf>
    <xf numFmtId="164" fontId="0" fillId="2" borderId="5" xfId="0" applyFill="1" applyBorder="1" applyAlignment="1" applyProtection="1">
      <alignment horizontal="center" vertical="center"/>
      <protection locked="0"/>
    </xf>
    <xf numFmtId="164" fontId="0" fillId="2" borderId="6" xfId="0" applyFill="1" applyBorder="1" applyAlignment="1" applyProtection="1">
      <alignment horizontal="center" vertical="center"/>
      <protection locked="0"/>
    </xf>
    <xf numFmtId="164" fontId="4" fillId="2" borderId="7" xfId="0" applyFont="1" applyFill="1" applyBorder="1" applyAlignment="1" applyProtection="1">
      <alignment horizontal="center" vertical="center"/>
      <protection locked="0"/>
    </xf>
    <xf numFmtId="164" fontId="4" fillId="2" borderId="8" xfId="0" applyFont="1" applyFill="1" applyBorder="1" applyAlignment="1" applyProtection="1">
      <alignment horizontal="center" vertical="center"/>
      <protection locked="0"/>
    </xf>
    <xf numFmtId="164" fontId="0" fillId="2" borderId="7" xfId="0" applyFill="1" applyBorder="1" applyAlignment="1" applyProtection="1">
      <alignment horizontal="center" vertical="center"/>
      <protection locked="0"/>
    </xf>
    <xf numFmtId="164" fontId="0" fillId="2" borderId="9" xfId="0" applyFill="1" applyBorder="1" applyAlignment="1" applyProtection="1">
      <alignment horizontal="center" vertical="center"/>
      <protection locked="0"/>
    </xf>
    <xf numFmtId="164" fontId="1" fillId="3" borderId="10" xfId="0" applyFont="1" applyFill="1" applyBorder="1" applyAlignment="1" applyProtection="1">
      <alignment horizontal="center"/>
      <protection locked="0"/>
    </xf>
    <xf numFmtId="164" fontId="4" fillId="2" borderId="1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3" borderId="11" xfId="0" applyFill="1" applyBorder="1" applyAlignment="1" applyProtection="1">
      <alignment/>
      <protection locked="0"/>
    </xf>
    <xf numFmtId="164" fontId="0" fillId="3" borderId="12" xfId="0" applyFont="1" applyFill="1" applyBorder="1" applyAlignment="1" applyProtection="1">
      <alignment horizontal="center"/>
      <protection locked="0"/>
    </xf>
    <xf numFmtId="164" fontId="0" fillId="3" borderId="13" xfId="0" applyFont="1" applyFill="1" applyBorder="1" applyAlignment="1" applyProtection="1">
      <alignment horizontal="center"/>
      <protection locked="0"/>
    </xf>
    <xf numFmtId="164" fontId="0" fillId="0" borderId="0" xfId="0" applyBorder="1" applyAlignment="1">
      <alignment/>
    </xf>
    <xf numFmtId="164" fontId="0" fillId="0" borderId="0" xfId="0" applyFill="1" applyBorder="1" applyAlignment="1" applyProtection="1">
      <alignment horizontal="center" vertical="center"/>
      <protection locked="0"/>
    </xf>
    <xf numFmtId="164" fontId="0" fillId="3" borderId="12" xfId="0" applyFill="1" applyBorder="1" applyAlignment="1" applyProtection="1">
      <alignment/>
      <protection locked="0"/>
    </xf>
    <xf numFmtId="164" fontId="0" fillId="3" borderId="14" xfId="0" applyFill="1" applyBorder="1" applyAlignment="1" applyProtection="1">
      <alignment/>
      <protection locked="0"/>
    </xf>
    <xf numFmtId="164" fontId="0" fillId="3" borderId="14" xfId="0" applyFill="1" applyBorder="1" applyAlignment="1">
      <alignment/>
    </xf>
    <xf numFmtId="164" fontId="0" fillId="3" borderId="15" xfId="0" applyFill="1" applyBorder="1" applyAlignment="1">
      <alignment/>
    </xf>
    <xf numFmtId="164" fontId="0" fillId="0" borderId="16" xfId="0" applyFont="1" applyBorder="1" applyAlignment="1">
      <alignment horizontal="center" vertical="center"/>
    </xf>
    <xf numFmtId="164" fontId="0" fillId="0" borderId="17" xfId="0" applyFill="1" applyBorder="1" applyAlignment="1">
      <alignment horizontal="center" vertical="center"/>
    </xf>
    <xf numFmtId="164" fontId="5" fillId="4" borderId="18" xfId="0" applyFont="1" applyFill="1" applyBorder="1" applyAlignment="1">
      <alignment horizontal="center" vertical="center"/>
    </xf>
    <xf numFmtId="166" fontId="0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center"/>
    </xf>
    <xf numFmtId="164" fontId="4" fillId="0" borderId="19" xfId="0" applyFont="1" applyFill="1" applyBorder="1" applyAlignment="1">
      <alignment horizontal="center" vertical="center"/>
    </xf>
    <xf numFmtId="164" fontId="6" fillId="0" borderId="20" xfId="0" applyFont="1" applyFill="1" applyBorder="1" applyAlignment="1">
      <alignment horizontal="center" vertical="center"/>
    </xf>
    <xf numFmtId="164" fontId="0" fillId="0" borderId="19" xfId="0" applyFill="1" applyBorder="1" applyAlignment="1">
      <alignment horizontal="center" vertical="center"/>
    </xf>
    <xf numFmtId="164" fontId="0" fillId="0" borderId="21" xfId="0" applyFont="1" applyFill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4" fillId="0" borderId="22" xfId="0" applyFont="1" applyFill="1" applyBorder="1" applyAlignment="1">
      <alignment horizontal="center" vertical="center"/>
    </xf>
    <xf numFmtId="164" fontId="0" fillId="5" borderId="23" xfId="0" applyFont="1" applyFill="1" applyBorder="1" applyAlignment="1">
      <alignment horizontal="center" vertical="center"/>
    </xf>
    <xf numFmtId="164" fontId="0" fillId="5" borderId="24" xfId="0" applyFont="1" applyFill="1" applyBorder="1" applyAlignment="1" applyProtection="1">
      <alignment horizontal="center" vertical="center"/>
      <protection locked="0"/>
    </xf>
    <xf numFmtId="164" fontId="4" fillId="5" borderId="25" xfId="0" applyFont="1" applyFill="1" applyBorder="1" applyAlignment="1" applyProtection="1">
      <alignment horizontal="center" vertical="center"/>
      <protection locked="0"/>
    </xf>
    <xf numFmtId="164" fontId="4" fillId="5" borderId="26" xfId="0" applyFont="1" applyFill="1" applyBorder="1" applyAlignment="1">
      <alignment horizontal="center" vertical="center"/>
    </xf>
    <xf numFmtId="164" fontId="4" fillId="5" borderId="27" xfId="0" applyFont="1" applyFill="1" applyBorder="1" applyAlignment="1" applyProtection="1">
      <alignment horizontal="center" vertical="center"/>
      <protection locked="0"/>
    </xf>
    <xf numFmtId="164" fontId="0" fillId="5" borderId="28" xfId="0" applyFont="1" applyFill="1" applyBorder="1" applyAlignment="1" applyProtection="1">
      <alignment horizontal="center" vertical="center"/>
      <protection locked="0"/>
    </xf>
    <xf numFmtId="164" fontId="0" fillId="5" borderId="9" xfId="0" applyFont="1" applyFill="1" applyBorder="1" applyAlignment="1">
      <alignment horizontal="center" vertical="center"/>
    </xf>
    <xf numFmtId="164" fontId="0" fillId="0" borderId="29" xfId="0" applyFill="1" applyBorder="1" applyAlignment="1">
      <alignment horizontal="center" vertical="center"/>
    </xf>
    <xf numFmtId="164" fontId="4" fillId="0" borderId="20" xfId="0" applyFont="1" applyFill="1" applyBorder="1" applyAlignment="1">
      <alignment horizontal="center" vertical="center"/>
    </xf>
    <xf numFmtId="164" fontId="0" fillId="5" borderId="30" xfId="0" applyFont="1" applyFill="1" applyBorder="1" applyAlignment="1">
      <alignment horizontal="center" vertical="center"/>
    </xf>
    <xf numFmtId="164" fontId="0" fillId="5" borderId="31" xfId="0" applyFont="1" applyFill="1" applyBorder="1" applyAlignment="1" applyProtection="1">
      <alignment horizontal="center" vertical="center"/>
      <protection locked="0"/>
    </xf>
    <xf numFmtId="164" fontId="4" fillId="5" borderId="32" xfId="0" applyFont="1" applyFill="1" applyBorder="1" applyAlignment="1" applyProtection="1">
      <alignment horizontal="center" vertical="center"/>
      <protection locked="0"/>
    </xf>
    <xf numFmtId="164" fontId="4" fillId="5" borderId="33" xfId="0" applyFont="1" applyFill="1" applyBorder="1" applyAlignment="1">
      <alignment horizontal="center" vertical="center"/>
    </xf>
    <xf numFmtId="164" fontId="4" fillId="5" borderId="34" xfId="0" applyFont="1" applyFill="1" applyBorder="1" applyAlignment="1" applyProtection="1">
      <alignment horizontal="center" vertical="center"/>
      <protection locked="0"/>
    </xf>
    <xf numFmtId="164" fontId="0" fillId="5" borderId="35" xfId="0" applyFont="1" applyFill="1" applyBorder="1" applyAlignment="1" applyProtection="1">
      <alignment horizontal="center" vertical="center"/>
      <protection locked="0"/>
    </xf>
    <xf numFmtId="164" fontId="0" fillId="5" borderId="31" xfId="0" applyFont="1" applyFill="1" applyBorder="1" applyAlignment="1">
      <alignment horizontal="center" vertical="center"/>
    </xf>
    <xf numFmtId="164" fontId="0" fillId="4" borderId="17" xfId="0" applyFill="1" applyBorder="1" applyAlignment="1">
      <alignment horizontal="center" vertical="center"/>
    </xf>
    <xf numFmtId="164" fontId="0" fillId="0" borderId="36" xfId="0" applyFont="1" applyFill="1" applyBorder="1" applyAlignment="1">
      <alignment horizontal="center" vertical="center"/>
    </xf>
    <xf numFmtId="164" fontId="0" fillId="0" borderId="23" xfId="0" applyFont="1" applyFill="1" applyBorder="1" applyAlignment="1">
      <alignment horizontal="center" vertical="center"/>
    </xf>
    <xf numFmtId="164" fontId="0" fillId="0" borderId="24" xfId="0" applyFont="1" applyFill="1" applyBorder="1" applyAlignment="1" applyProtection="1">
      <alignment horizontal="center" vertical="center"/>
      <protection locked="0"/>
    </xf>
    <xf numFmtId="164" fontId="4" fillId="0" borderId="25" xfId="0" applyFont="1" applyFill="1" applyBorder="1" applyAlignment="1" applyProtection="1">
      <alignment horizontal="center" vertical="center"/>
      <protection locked="0"/>
    </xf>
    <xf numFmtId="164" fontId="4" fillId="0" borderId="26" xfId="0" applyFont="1" applyFill="1" applyBorder="1" applyAlignment="1">
      <alignment horizontal="center" vertical="center"/>
    </xf>
    <xf numFmtId="164" fontId="4" fillId="0" borderId="27" xfId="0" applyFont="1" applyFill="1" applyBorder="1" applyAlignment="1" applyProtection="1">
      <alignment horizontal="center" vertical="center"/>
      <protection locked="0"/>
    </xf>
    <xf numFmtId="164" fontId="0" fillId="0" borderId="28" xfId="0" applyFont="1" applyFill="1" applyBorder="1" applyAlignment="1" applyProtection="1">
      <alignment horizontal="center" vertical="center"/>
      <protection locked="0"/>
    </xf>
    <xf numFmtId="164" fontId="0" fillId="0" borderId="9" xfId="0" applyFont="1" applyFill="1" applyBorder="1" applyAlignment="1">
      <alignment horizontal="center" vertical="center"/>
    </xf>
    <xf numFmtId="164" fontId="0" fillId="0" borderId="30" xfId="0" applyFont="1" applyFill="1" applyBorder="1" applyAlignment="1">
      <alignment horizontal="center" vertical="center"/>
    </xf>
    <xf numFmtId="164" fontId="0" fillId="0" borderId="31" xfId="0" applyFont="1" applyFill="1" applyBorder="1" applyAlignment="1" applyProtection="1">
      <alignment horizontal="center" vertical="center"/>
      <protection locked="0"/>
    </xf>
    <xf numFmtId="164" fontId="4" fillId="0" borderId="32" xfId="0" applyFont="1" applyFill="1" applyBorder="1" applyAlignment="1" applyProtection="1">
      <alignment horizontal="center" vertical="center"/>
      <protection locked="0"/>
    </xf>
    <xf numFmtId="164" fontId="4" fillId="0" borderId="33" xfId="0" applyFont="1" applyFill="1" applyBorder="1" applyAlignment="1">
      <alignment horizontal="center" vertical="center"/>
    </xf>
    <xf numFmtId="164" fontId="4" fillId="0" borderId="34" xfId="0" applyFont="1" applyFill="1" applyBorder="1" applyAlignment="1" applyProtection="1">
      <alignment horizontal="center" vertical="center"/>
      <protection locked="0"/>
    </xf>
    <xf numFmtId="164" fontId="0" fillId="0" borderId="35" xfId="0" applyFont="1" applyFill="1" applyBorder="1" applyAlignment="1" applyProtection="1">
      <alignment horizontal="center" vertical="center"/>
      <protection locked="0"/>
    </xf>
    <xf numFmtId="164" fontId="0" fillId="0" borderId="31" xfId="0" applyFont="1" applyFill="1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4" fillId="0" borderId="23" xfId="0" applyFont="1" applyFill="1" applyBorder="1" applyAlignment="1">
      <alignment horizontal="center" vertical="center"/>
    </xf>
    <xf numFmtId="164" fontId="0" fillId="0" borderId="6" xfId="0" applyFill="1" applyBorder="1" applyAlignment="1" applyProtection="1">
      <alignment horizontal="center" vertical="center"/>
      <protection locked="0"/>
    </xf>
    <xf numFmtId="164" fontId="0" fillId="0" borderId="37" xfId="0" applyFill="1" applyBorder="1" applyAlignment="1" applyProtection="1">
      <alignment horizontal="center" vertical="center"/>
      <protection locked="0"/>
    </xf>
    <xf numFmtId="164" fontId="0" fillId="0" borderId="26" xfId="0" applyFont="1" applyFill="1" applyBorder="1" applyAlignment="1">
      <alignment horizontal="center" vertical="center"/>
    </xf>
    <xf numFmtId="164" fontId="0" fillId="0" borderId="38" xfId="0" applyFill="1" applyBorder="1" applyAlignment="1" applyProtection="1">
      <alignment horizontal="center" vertical="center"/>
      <protection locked="0"/>
    </xf>
    <xf numFmtId="164" fontId="4" fillId="0" borderId="9" xfId="0" applyFont="1" applyFill="1" applyBorder="1" applyAlignment="1">
      <alignment horizontal="center" vertical="center"/>
    </xf>
    <xf numFmtId="164" fontId="4" fillId="0" borderId="30" xfId="0" applyFont="1" applyFill="1" applyBorder="1" applyAlignment="1">
      <alignment horizontal="center" vertical="center"/>
    </xf>
    <xf numFmtId="164" fontId="0" fillId="0" borderId="39" xfId="0" applyFill="1" applyBorder="1" applyAlignment="1" applyProtection="1">
      <alignment horizontal="center" vertical="center"/>
      <protection locked="0"/>
    </xf>
    <xf numFmtId="164" fontId="0" fillId="0" borderId="40" xfId="0" applyFill="1" applyBorder="1" applyAlignment="1" applyProtection="1">
      <alignment horizontal="center" vertical="center"/>
      <protection locked="0"/>
    </xf>
    <xf numFmtId="164" fontId="0" fillId="0" borderId="33" xfId="0" applyFont="1" applyFill="1" applyBorder="1" applyAlignment="1">
      <alignment horizontal="center" vertical="center"/>
    </xf>
    <xf numFmtId="164" fontId="0" fillId="0" borderId="41" xfId="0" applyFill="1" applyBorder="1" applyAlignment="1" applyProtection="1">
      <alignment horizontal="center" vertical="center"/>
      <protection locked="0"/>
    </xf>
    <xf numFmtId="164" fontId="4" fillId="0" borderId="31" xfId="0" applyFont="1" applyFill="1" applyBorder="1" applyAlignment="1">
      <alignment horizontal="center" vertical="center"/>
    </xf>
    <xf numFmtId="164" fontId="4" fillId="0" borderId="16" xfId="0" applyFont="1" applyBorder="1" applyAlignment="1">
      <alignment horizontal="center"/>
    </xf>
    <xf numFmtId="164" fontId="7" fillId="0" borderId="23" xfId="0" applyFont="1" applyBorder="1" applyAlignment="1">
      <alignment horizontal="center" vertical="center"/>
    </xf>
    <xf numFmtId="164" fontId="4" fillId="0" borderId="42" xfId="0" applyFont="1" applyBorder="1" applyAlignment="1">
      <alignment horizontal="center" vertical="center"/>
    </xf>
    <xf numFmtId="164" fontId="4" fillId="0" borderId="43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44" xfId="0" applyFont="1" applyBorder="1" applyAlignment="1">
      <alignment horizontal="center" vertical="center"/>
    </xf>
    <xf numFmtId="164" fontId="8" fillId="0" borderId="45" xfId="0" applyFont="1" applyBorder="1" applyAlignment="1">
      <alignment horizontal="center" vertical="center"/>
    </xf>
    <xf numFmtId="164" fontId="0" fillId="0" borderId="45" xfId="0" applyFont="1" applyBorder="1" applyAlignment="1">
      <alignment horizontal="center" vertical="center"/>
    </xf>
    <xf numFmtId="167" fontId="0" fillId="0" borderId="45" xfId="0" applyNumberFormat="1" applyFont="1" applyBorder="1" applyAlignment="1">
      <alignment horizontal="center" vertical="center"/>
    </xf>
    <xf numFmtId="167" fontId="0" fillId="0" borderId="46" xfId="0" applyNumberFormat="1" applyFont="1" applyBorder="1" applyAlignment="1">
      <alignment horizontal="center" vertical="center"/>
    </xf>
    <xf numFmtId="164" fontId="7" fillId="2" borderId="17" xfId="0" applyFont="1" applyFill="1" applyBorder="1" applyAlignment="1" applyProtection="1">
      <alignment horizontal="center" vertical="center"/>
      <protection locked="0"/>
    </xf>
    <xf numFmtId="164" fontId="7" fillId="3" borderId="14" xfId="0" applyFont="1" applyFill="1" applyBorder="1" applyAlignment="1">
      <alignment vertical="center" wrapText="1" readingOrder="1"/>
    </xf>
    <xf numFmtId="164" fontId="8" fillId="3" borderId="15" xfId="0" applyFont="1" applyFill="1" applyBorder="1" applyAlignment="1">
      <alignment vertical="center"/>
    </xf>
    <xf numFmtId="164" fontId="7" fillId="3" borderId="14" xfId="0" applyFont="1" applyFill="1" applyBorder="1" applyAlignment="1">
      <alignment horizontal="center" vertical="center" wrapText="1" readingOrder="1"/>
    </xf>
    <xf numFmtId="164" fontId="7" fillId="3" borderId="14" xfId="0" applyFont="1" applyFill="1" applyBorder="1" applyAlignment="1">
      <alignment horizontal="center" vertical="center"/>
    </xf>
    <xf numFmtId="164" fontId="0" fillId="3" borderId="12" xfId="0" applyFont="1" applyFill="1" applyBorder="1" applyAlignment="1">
      <alignment vertical="center"/>
    </xf>
    <xf numFmtId="164" fontId="0" fillId="3" borderId="15" xfId="0" applyFont="1" applyFill="1" applyBorder="1" applyAlignment="1">
      <alignment vertical="center"/>
    </xf>
    <xf numFmtId="164" fontId="0" fillId="3" borderId="12" xfId="0" applyNumberFormat="1" applyFont="1" applyFill="1" applyBorder="1" applyAlignment="1">
      <alignment vertical="center"/>
    </xf>
    <xf numFmtId="164" fontId="7" fillId="3" borderId="12" xfId="0" applyFont="1" applyFill="1" applyBorder="1" applyAlignment="1">
      <alignment horizontal="center" vertical="center"/>
    </xf>
    <xf numFmtId="164" fontId="7" fillId="3" borderId="15" xfId="0" applyFont="1" applyFill="1" applyBorder="1" applyAlignment="1">
      <alignment horizontal="center" vertical="center"/>
    </xf>
    <xf numFmtId="164" fontId="0" fillId="3" borderId="47" xfId="0" applyFont="1" applyFill="1" applyBorder="1" applyAlignment="1">
      <alignment vertical="center"/>
    </xf>
    <xf numFmtId="164" fontId="0" fillId="0" borderId="0" xfId="0" applyBorder="1" applyAlignment="1">
      <alignment horizontal="left" vertical="center"/>
    </xf>
    <xf numFmtId="164" fontId="7" fillId="2" borderId="22" xfId="0" applyFont="1" applyFill="1" applyBorder="1" applyAlignment="1" applyProtection="1">
      <alignment horizontal="center" vertical="center"/>
      <protection locked="0"/>
    </xf>
    <xf numFmtId="164" fontId="7" fillId="3" borderId="48" xfId="0" applyFont="1" applyFill="1" applyBorder="1" applyAlignment="1">
      <alignment vertical="center"/>
    </xf>
    <xf numFmtId="164" fontId="8" fillId="3" borderId="49" xfId="0" applyFont="1" applyFill="1" applyBorder="1" applyAlignment="1">
      <alignment vertical="center"/>
    </xf>
    <xf numFmtId="164" fontId="7" fillId="3" borderId="10" xfId="0" applyFont="1" applyFill="1" applyBorder="1" applyAlignment="1">
      <alignment horizontal="center" vertical="center"/>
    </xf>
    <xf numFmtId="164" fontId="0" fillId="3" borderId="50" xfId="0" applyFont="1" applyFill="1" applyBorder="1" applyAlignment="1">
      <alignment vertical="center"/>
    </xf>
    <xf numFmtId="164" fontId="0" fillId="3" borderId="49" xfId="0" applyFont="1" applyFill="1" applyBorder="1" applyAlignment="1">
      <alignment vertical="center"/>
    </xf>
    <xf numFmtId="164" fontId="7" fillId="3" borderId="50" xfId="0" applyFont="1" applyFill="1" applyBorder="1" applyAlignment="1">
      <alignment horizontal="center" vertical="center"/>
    </xf>
    <xf numFmtId="164" fontId="7" fillId="3" borderId="49" xfId="0" applyFont="1" applyFill="1" applyBorder="1" applyAlignment="1">
      <alignment horizontal="center" vertical="center"/>
    </xf>
    <xf numFmtId="164" fontId="0" fillId="3" borderId="51" xfId="0" applyFont="1" applyFill="1" applyBorder="1" applyAlignment="1">
      <alignment vertical="center"/>
    </xf>
    <xf numFmtId="164" fontId="7" fillId="2" borderId="20" xfId="0" applyFont="1" applyFill="1" applyBorder="1" applyAlignment="1" applyProtection="1">
      <alignment horizontal="center" vertical="center"/>
      <protection locked="0"/>
    </xf>
    <xf numFmtId="164" fontId="0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7" fillId="2" borderId="1" xfId="0" applyFont="1" applyFill="1" applyBorder="1" applyAlignment="1" applyProtection="1">
      <alignment horizontal="center" vertical="center"/>
      <protection locked="0"/>
    </xf>
    <xf numFmtId="164" fontId="0" fillId="0" borderId="1" xfId="0" applyFill="1" applyBorder="1" applyAlignment="1" applyProtection="1">
      <alignment horizontal="center" vertical="center"/>
      <protection locked="0"/>
    </xf>
    <xf numFmtId="166" fontId="0" fillId="5" borderId="1" xfId="0" applyNumberFormat="1" applyFont="1" applyFill="1" applyBorder="1" applyAlignment="1">
      <alignment horizontal="center" vertical="center"/>
    </xf>
    <xf numFmtId="166" fontId="0" fillId="6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4" fontId="0" fillId="6" borderId="23" xfId="0" applyFont="1" applyFill="1" applyBorder="1" applyAlignment="1">
      <alignment horizontal="center" vertical="center"/>
    </xf>
    <xf numFmtId="164" fontId="0" fillId="6" borderId="24" xfId="0" applyFont="1" applyFill="1" applyBorder="1" applyAlignment="1" applyProtection="1">
      <alignment horizontal="center" vertical="center"/>
      <protection locked="0"/>
    </xf>
    <xf numFmtId="164" fontId="4" fillId="6" borderId="25" xfId="0" applyFont="1" applyFill="1" applyBorder="1" applyAlignment="1" applyProtection="1">
      <alignment horizontal="center" vertical="center"/>
      <protection locked="0"/>
    </xf>
    <xf numFmtId="164" fontId="4" fillId="6" borderId="26" xfId="0" applyFont="1" applyFill="1" applyBorder="1" applyAlignment="1">
      <alignment horizontal="center" vertical="center"/>
    </xf>
    <xf numFmtId="164" fontId="4" fillId="6" borderId="27" xfId="0" applyFont="1" applyFill="1" applyBorder="1" applyAlignment="1" applyProtection="1">
      <alignment horizontal="center" vertical="center"/>
      <protection locked="0"/>
    </xf>
    <xf numFmtId="164" fontId="0" fillId="6" borderId="28" xfId="0" applyFont="1" applyFill="1" applyBorder="1" applyAlignment="1" applyProtection="1">
      <alignment horizontal="center" vertical="center"/>
      <protection locked="0"/>
    </xf>
    <xf numFmtId="164" fontId="0" fillId="6" borderId="9" xfId="0" applyFont="1" applyFill="1" applyBorder="1" applyAlignment="1">
      <alignment horizontal="center" vertical="center"/>
    </xf>
    <xf numFmtId="164" fontId="0" fillId="6" borderId="30" xfId="0" applyFont="1" applyFill="1" applyBorder="1" applyAlignment="1">
      <alignment horizontal="center" vertical="center"/>
    </xf>
    <xf numFmtId="164" fontId="0" fillId="6" borderId="31" xfId="0" applyFont="1" applyFill="1" applyBorder="1" applyAlignment="1" applyProtection="1">
      <alignment horizontal="center" vertical="center"/>
      <protection locked="0"/>
    </xf>
    <xf numFmtId="164" fontId="4" fillId="6" borderId="32" xfId="0" applyFont="1" applyFill="1" applyBorder="1" applyAlignment="1" applyProtection="1">
      <alignment horizontal="center" vertical="center"/>
      <protection locked="0"/>
    </xf>
    <xf numFmtId="164" fontId="4" fillId="6" borderId="33" xfId="0" applyFont="1" applyFill="1" applyBorder="1" applyAlignment="1">
      <alignment horizontal="center" vertical="center"/>
    </xf>
    <xf numFmtId="164" fontId="4" fillId="6" borderId="34" xfId="0" applyFont="1" applyFill="1" applyBorder="1" applyAlignment="1" applyProtection="1">
      <alignment horizontal="center" vertical="center"/>
      <protection locked="0"/>
    </xf>
    <xf numFmtId="164" fontId="0" fillId="6" borderId="35" xfId="0" applyFont="1" applyFill="1" applyBorder="1" applyAlignment="1" applyProtection="1">
      <alignment horizontal="center" vertical="center"/>
      <protection locked="0"/>
    </xf>
    <xf numFmtId="164" fontId="0" fillId="6" borderId="3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rgb="FF33CCCC"/>
          <bgColor rgb="FF00FF00"/>
        </patternFill>
      </fill>
      <border/>
    </dxf>
    <dxf>
      <fill>
        <patternFill patternType="solid">
          <fgColor rgb="FFFFD32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35"/>
  <sheetViews>
    <sheetView workbookViewId="0" topLeftCell="A1">
      <selection activeCell="A14" sqref="A14"/>
    </sheetView>
  </sheetViews>
  <sheetFormatPr defaultColWidth="9.140625" defaultRowHeight="12.75"/>
  <cols>
    <col min="2" max="2" width="26.140625" style="0" customWidth="1"/>
    <col min="3" max="4" width="2.7109375" style="0" customWidth="1"/>
    <col min="5" max="5" width="3.7109375" style="0" customWidth="1"/>
    <col min="6" max="6" width="1.28515625" style="0" customWidth="1"/>
    <col min="7" max="9" width="2.7109375" style="0" customWidth="1"/>
    <col min="10" max="10" width="3.7109375" style="0" customWidth="1"/>
    <col min="11" max="12" width="2.7109375" style="0" customWidth="1"/>
    <col min="13" max="13" width="1.28515625" style="0" customWidth="1"/>
    <col min="14" max="15" width="2.7109375" style="0" customWidth="1"/>
    <col min="16" max="16" width="3.57421875" style="0" customWidth="1"/>
    <col min="17" max="17" width="4.140625" style="0" customWidth="1"/>
    <col min="18" max="19" width="2.7109375" style="0" customWidth="1"/>
    <col min="20" max="20" width="1.28515625" style="0" customWidth="1"/>
    <col min="21" max="24" width="2.7109375" style="0" customWidth="1"/>
    <col min="25" max="25" width="3.00390625" style="0" customWidth="1"/>
    <col min="26" max="26" width="10.7109375" style="0" customWidth="1"/>
    <col min="27" max="27" width="24.00390625" style="0" customWidth="1"/>
    <col min="28" max="28" width="11.8515625" style="0" customWidth="1"/>
    <col min="29" max="29" width="13.8515625" style="0" customWidth="1"/>
    <col min="30" max="30" width="20.421875" style="0" customWidth="1"/>
    <col min="31" max="31" width="7.7109375" style="0" customWidth="1"/>
    <col min="32" max="32" width="8.7109375" style="0" customWidth="1"/>
    <col min="33" max="33" width="9.421875" style="0" customWidth="1"/>
    <col min="34" max="34" width="7.28125" style="0" customWidth="1"/>
    <col min="35" max="38" width="12.28125" style="0" customWidth="1"/>
  </cols>
  <sheetData>
    <row r="1" spans="1:26" ht="18.75">
      <c r="A1" s="1"/>
      <c r="B1" s="2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/>
      <c r="L1" s="3" t="s">
        <v>2</v>
      </c>
      <c r="M1" s="3"/>
      <c r="N1" s="3"/>
      <c r="O1" s="3"/>
      <c r="P1" s="3"/>
      <c r="Q1" s="3" t="s">
        <v>2</v>
      </c>
      <c r="R1" s="3"/>
      <c r="S1" s="3"/>
      <c r="T1" s="3"/>
      <c r="U1" s="4"/>
      <c r="V1" s="4"/>
      <c r="W1" s="4"/>
      <c r="X1" s="4"/>
      <c r="Y1" s="4"/>
      <c r="Z1" s="5"/>
    </row>
    <row r="2" spans="1:26" ht="12.75">
      <c r="A2" s="6"/>
      <c r="B2" s="6"/>
      <c r="C2" s="6"/>
      <c r="D2" s="6"/>
      <c r="E2" s="6"/>
      <c r="F2" s="6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</row>
    <row r="3" spans="1:25" ht="12.75">
      <c r="A3" s="6"/>
      <c r="B3" s="6" t="s">
        <v>3</v>
      </c>
      <c r="C3" s="6"/>
      <c r="D3" s="6"/>
      <c r="E3" s="6"/>
      <c r="F3" s="6"/>
      <c r="G3" s="7"/>
      <c r="H3" s="8"/>
      <c r="I3" s="8"/>
      <c r="J3" s="10">
        <v>0</v>
      </c>
      <c r="K3" s="11">
        <v>3</v>
      </c>
      <c r="L3" s="12">
        <v>0</v>
      </c>
      <c r="M3" s="12" t="s">
        <v>4</v>
      </c>
      <c r="N3" s="13">
        <v>2</v>
      </c>
      <c r="O3" s="14">
        <v>12</v>
      </c>
      <c r="P3" s="15">
        <v>2</v>
      </c>
      <c r="Q3" s="8"/>
      <c r="R3" s="8"/>
      <c r="S3" s="8"/>
      <c r="T3" s="8"/>
      <c r="U3" s="8"/>
      <c r="V3" s="8"/>
      <c r="W3" s="16" t="s">
        <v>5</v>
      </c>
      <c r="X3" s="16"/>
      <c r="Y3" s="16"/>
    </row>
    <row r="4" spans="1:26" ht="15" customHeight="1">
      <c r="A4" s="6"/>
      <c r="B4" s="17" t="s">
        <v>6</v>
      </c>
      <c r="C4" s="18"/>
      <c r="D4" s="19"/>
      <c r="E4" s="18"/>
      <c r="F4" s="19"/>
      <c r="G4" s="7"/>
      <c r="H4" s="8"/>
      <c r="I4" s="8"/>
      <c r="J4" s="20"/>
      <c r="K4" s="20"/>
      <c r="L4" s="21" t="s">
        <v>7</v>
      </c>
      <c r="M4" s="21"/>
      <c r="N4" s="21"/>
      <c r="O4" s="21"/>
      <c r="P4" s="21"/>
      <c r="Q4" s="21"/>
      <c r="R4" s="21"/>
      <c r="S4" s="21"/>
      <c r="T4" s="8"/>
      <c r="U4" s="8"/>
      <c r="V4" s="8"/>
      <c r="W4" s="8"/>
      <c r="X4" s="8"/>
      <c r="Y4" s="8"/>
      <c r="Z4" s="9"/>
    </row>
    <row r="5" spans="1:26" ht="15" customHeight="1">
      <c r="A5" s="6"/>
      <c r="B5" s="17" t="s">
        <v>8</v>
      </c>
      <c r="C5" s="18"/>
      <c r="D5" s="19"/>
      <c r="E5" s="18"/>
      <c r="F5" s="19"/>
      <c r="G5" s="7"/>
      <c r="H5" s="8"/>
      <c r="I5" s="8"/>
      <c r="J5" s="7"/>
      <c r="K5" s="22" t="s">
        <v>9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34" ht="15" customHeight="1">
      <c r="A6" s="6"/>
      <c r="B6" s="17" t="s">
        <v>10</v>
      </c>
      <c r="C6" s="18"/>
      <c r="D6" s="19"/>
      <c r="E6" s="18"/>
      <c r="F6" s="19"/>
      <c r="G6" s="7"/>
      <c r="H6" s="8"/>
      <c r="I6" s="8"/>
      <c r="J6" s="22" t="s">
        <v>11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3"/>
      <c r="AB6" s="23"/>
      <c r="AC6" s="23"/>
      <c r="AD6" s="23"/>
      <c r="AE6" s="23"/>
      <c r="AF6" s="23"/>
      <c r="AG6" s="23"/>
      <c r="AH6" s="23"/>
    </row>
    <row r="7" spans="1:34" ht="15" customHeight="1">
      <c r="A7" s="6"/>
      <c r="C7" s="24"/>
      <c r="D7" s="6"/>
      <c r="E7" s="6"/>
      <c r="F7" s="6"/>
      <c r="G7" s="25"/>
      <c r="H7" s="26"/>
      <c r="I7" s="26"/>
      <c r="J7" s="26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8"/>
      <c r="AA7" s="23"/>
      <c r="AB7" s="23"/>
      <c r="AG7" s="23"/>
      <c r="AH7" s="23"/>
    </row>
    <row r="8" spans="1:9" ht="12.75">
      <c r="A8" s="6"/>
      <c r="B8" s="6"/>
      <c r="C8" s="6"/>
      <c r="D8" s="6"/>
      <c r="E8" s="6"/>
      <c r="F8" s="6"/>
      <c r="G8" s="6"/>
      <c r="H8" s="6"/>
      <c r="I8" s="6"/>
    </row>
    <row r="9" spans="2:45" ht="18.75" customHeight="1">
      <c r="B9" s="29" t="s">
        <v>12</v>
      </c>
      <c r="C9" s="30">
        <f>IF(C10="","",1)</f>
        <v>1</v>
      </c>
      <c r="D9" s="30"/>
      <c r="E9" s="30"/>
      <c r="F9" s="30"/>
      <c r="G9" s="30"/>
      <c r="H9" s="30"/>
      <c r="I9" s="30"/>
      <c r="J9" s="31" t="s">
        <v>13</v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AE9" s="6"/>
      <c r="AF9" s="32"/>
      <c r="AG9" s="33"/>
      <c r="AH9" s="6"/>
      <c r="AI9" s="6"/>
      <c r="AJ9" s="6"/>
      <c r="AK9" s="6"/>
      <c r="AS9">
        <v>-4</v>
      </c>
    </row>
    <row r="10" spans="2:51" s="34" customFormat="1" ht="18.75" customHeight="1">
      <c r="B10" s="35" t="str">
        <f>B4</f>
        <v>SKK Shotokan Liberec</v>
      </c>
      <c r="C10" s="36" t="str">
        <f>IF($B4="","",$B4)</f>
        <v>SKK Shotokan Liberec</v>
      </c>
      <c r="D10" s="36"/>
      <c r="E10" s="36"/>
      <c r="F10" s="36"/>
      <c r="G10" s="36"/>
      <c r="H10" s="36"/>
      <c r="I10" s="36"/>
      <c r="J10" s="37">
        <f>IF(J11="","",2)</f>
        <v>2</v>
      </c>
      <c r="K10" s="37"/>
      <c r="L10" s="37"/>
      <c r="M10" s="37"/>
      <c r="N10" s="37"/>
      <c r="O10" s="37"/>
      <c r="P10" s="37"/>
      <c r="Q10" s="38"/>
      <c r="R10" s="38"/>
      <c r="S10" s="38"/>
      <c r="T10" s="38"/>
      <c r="U10" s="38"/>
      <c r="V10" s="38"/>
      <c r="W10" s="38"/>
      <c r="X10" s="39"/>
      <c r="AE10" s="6"/>
      <c r="AF10" s="32"/>
      <c r="AG10" s="33"/>
      <c r="AH10" s="6"/>
      <c r="AI10" s="6"/>
      <c r="AJ10" s="6"/>
      <c r="AK10" s="6"/>
      <c r="AL10"/>
      <c r="AN10"/>
      <c r="AO10"/>
      <c r="AP10"/>
      <c r="AQ10"/>
      <c r="AR10"/>
      <c r="AS10">
        <v>26</v>
      </c>
      <c r="AT10"/>
      <c r="AU10"/>
      <c r="AV10"/>
      <c r="AW10"/>
      <c r="AX10"/>
      <c r="AY10"/>
    </row>
    <row r="11" spans="2:51" s="34" customFormat="1" ht="18.75" customHeight="1">
      <c r="B11" s="40" t="str">
        <f>B5</f>
        <v>SK Karate Spartak HK</v>
      </c>
      <c r="C11" s="41">
        <v>2</v>
      </c>
      <c r="D11" s="42">
        <v>5</v>
      </c>
      <c r="E11" s="43">
        <v>2</v>
      </c>
      <c r="F11" s="44" t="s">
        <v>4</v>
      </c>
      <c r="G11" s="45">
        <v>0</v>
      </c>
      <c r="H11" s="46">
        <v>0</v>
      </c>
      <c r="I11" s="47">
        <v>0</v>
      </c>
      <c r="J11" s="36" t="str">
        <f>IF($B5="","",$B5)</f>
        <v>SK Karate Spartak HK</v>
      </c>
      <c r="K11" s="36"/>
      <c r="L11" s="36"/>
      <c r="M11" s="36"/>
      <c r="N11" s="36"/>
      <c r="O11" s="36"/>
      <c r="P11" s="36"/>
      <c r="Q11" s="48">
        <f>IF(Q12="","",3)</f>
        <v>3</v>
      </c>
      <c r="R11" s="48"/>
      <c r="S11" s="48"/>
      <c r="T11" s="48"/>
      <c r="U11" s="48"/>
      <c r="V11" s="48"/>
      <c r="W11" s="48"/>
      <c r="X11" s="39"/>
      <c r="AE11" s="6"/>
      <c r="AF11" s="32"/>
      <c r="AG11" s="33"/>
      <c r="AH11" s="6"/>
      <c r="AI11" s="6"/>
      <c r="AJ11" s="6"/>
      <c r="AK11" s="6"/>
      <c r="AL11"/>
      <c r="AN11"/>
      <c r="AO11"/>
      <c r="AP11"/>
      <c r="AQ11"/>
      <c r="AR11"/>
      <c r="AS11">
        <v>-22</v>
      </c>
      <c r="AT11"/>
      <c r="AU11"/>
      <c r="AV11"/>
      <c r="AW11"/>
      <c r="AX11"/>
      <c r="AY11"/>
    </row>
    <row r="12" spans="2:51" s="34" customFormat="1" ht="18.75" customHeight="1">
      <c r="B12" s="49" t="str">
        <f>B6</f>
        <v>TJ Karate Č.Budějovice</v>
      </c>
      <c r="C12" s="50">
        <v>0</v>
      </c>
      <c r="D12" s="51">
        <v>2</v>
      </c>
      <c r="E12" s="52">
        <v>0</v>
      </c>
      <c r="F12" s="53" t="s">
        <v>4</v>
      </c>
      <c r="G12" s="54">
        <v>1</v>
      </c>
      <c r="H12" s="55">
        <v>3</v>
      </c>
      <c r="I12" s="56">
        <v>2</v>
      </c>
      <c r="J12" s="50">
        <v>1</v>
      </c>
      <c r="K12" s="51">
        <v>5</v>
      </c>
      <c r="L12" s="43">
        <v>1</v>
      </c>
      <c r="M12" s="44" t="s">
        <v>4</v>
      </c>
      <c r="N12" s="45">
        <v>1</v>
      </c>
      <c r="O12" s="55">
        <v>4</v>
      </c>
      <c r="P12" s="56">
        <v>1</v>
      </c>
      <c r="Q12" s="36" t="str">
        <f>IF($B6="","",$B6)</f>
        <v>TJ Karate Č.Budějovice</v>
      </c>
      <c r="R12" s="36"/>
      <c r="S12" s="36"/>
      <c r="T12" s="36"/>
      <c r="U12" s="36"/>
      <c r="V12" s="36"/>
      <c r="W12" s="36"/>
      <c r="X12"/>
      <c r="Z12"/>
      <c r="AA12"/>
      <c r="AB12"/>
      <c r="AC12"/>
      <c r="AD12"/>
      <c r="AE12" s="6"/>
      <c r="AF12" s="6"/>
      <c r="AG12" s="6"/>
      <c r="AH12" s="6"/>
      <c r="AI12" s="6"/>
      <c r="AJ12" s="6"/>
      <c r="AK12" s="6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2:51" s="34" customFormat="1" ht="18.75" customHeight="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Z13"/>
      <c r="AA13"/>
      <c r="AB13"/>
      <c r="AC13"/>
      <c r="AD13"/>
      <c r="AE13" s="6"/>
      <c r="AF13" s="6"/>
      <c r="AG13" s="6"/>
      <c r="AH13" s="6"/>
      <c r="AI13" s="6"/>
      <c r="AJ13" s="6"/>
      <c r="AK13" s="6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2:51" s="34" customFormat="1" ht="18.75" customHeight="1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Z14"/>
      <c r="AA14"/>
      <c r="AB14"/>
      <c r="AC14"/>
      <c r="AD14"/>
      <c r="AE14" s="6"/>
      <c r="AF14" s="6"/>
      <c r="AG14" s="6"/>
      <c r="AH14" s="6"/>
      <c r="AI14" s="6"/>
      <c r="AJ14" s="6"/>
      <c r="AK14" s="6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2:51" s="34" customFormat="1" ht="18.75" customHeight="1">
      <c r="B15" s="29" t="s">
        <v>12</v>
      </c>
      <c r="C15" s="30">
        <f>IF(C16="","",1)</f>
        <v>1</v>
      </c>
      <c r="D15" s="30"/>
      <c r="E15" s="30"/>
      <c r="F15" s="30"/>
      <c r="G15" s="30"/>
      <c r="H15" s="30"/>
      <c r="I15" s="30"/>
      <c r="J15" s="31" t="s">
        <v>13</v>
      </c>
      <c r="K15" s="31"/>
      <c r="L15" s="31"/>
      <c r="M15" s="31"/>
      <c r="N15" s="31"/>
      <c r="O15" s="31"/>
      <c r="P15" s="31"/>
      <c r="Q15" s="31" t="s">
        <v>14</v>
      </c>
      <c r="R15" s="31"/>
      <c r="S15" s="31"/>
      <c r="T15" s="31"/>
      <c r="U15" s="31"/>
      <c r="V15" s="31"/>
      <c r="W15" s="31"/>
      <c r="X15"/>
      <c r="Z15"/>
      <c r="AA15"/>
      <c r="AB15"/>
      <c r="AC15"/>
      <c r="AD15"/>
      <c r="AE15" s="6"/>
      <c r="AF15" s="6"/>
      <c r="AG15" s="6"/>
      <c r="AH15" s="6"/>
      <c r="AI15" s="6"/>
      <c r="AJ15" s="6"/>
      <c r="AK15" s="6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2:51" s="34" customFormat="1" ht="18.75" customHeight="1">
      <c r="B16" s="35" t="str">
        <f>IF($B4="","",$B4)</f>
        <v>SKK Shotokan Liberec</v>
      </c>
      <c r="C16" s="36" t="str">
        <f>IF($B4="","",$B4)</f>
        <v>SKK Shotokan Liberec</v>
      </c>
      <c r="D16" s="36"/>
      <c r="E16" s="36"/>
      <c r="F16" s="36"/>
      <c r="G16" s="36"/>
      <c r="H16" s="36"/>
      <c r="I16" s="36"/>
      <c r="J16" s="57">
        <f>IF(J17="","",2)</f>
        <v>2</v>
      </c>
      <c r="K16" s="57"/>
      <c r="L16" s="57"/>
      <c r="M16" s="57"/>
      <c r="N16" s="57"/>
      <c r="O16" s="57"/>
      <c r="P16" s="57"/>
      <c r="Q16" s="58"/>
      <c r="R16" s="58"/>
      <c r="S16" s="58"/>
      <c r="T16" s="58"/>
      <c r="U16" s="58"/>
      <c r="V16" s="58"/>
      <c r="W16" s="58"/>
      <c r="X16" s="39"/>
      <c r="Z16"/>
      <c r="AA16"/>
      <c r="AB16"/>
      <c r="AC16"/>
      <c r="AD16"/>
      <c r="AE16" s="6"/>
      <c r="AF16" s="6"/>
      <c r="AG16" s="6"/>
      <c r="AH16" s="6"/>
      <c r="AI16" s="6"/>
      <c r="AJ16" s="6"/>
      <c r="AK16" s="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2:51" s="34" customFormat="1" ht="18.75" customHeight="1">
      <c r="B17" s="40" t="str">
        <f>IF($B5="","",$B5)</f>
        <v>SK Karate Spartak HK</v>
      </c>
      <c r="C17" s="59"/>
      <c r="D17" s="60"/>
      <c r="E17" s="61"/>
      <c r="F17" s="62" t="s">
        <v>4</v>
      </c>
      <c r="G17" s="63"/>
      <c r="H17" s="64"/>
      <c r="I17" s="65"/>
      <c r="J17" s="36" t="str">
        <f>IF($B5="","",$B5)</f>
        <v>SK Karate Spartak HK</v>
      </c>
      <c r="K17" s="36"/>
      <c r="L17" s="36"/>
      <c r="M17" s="36"/>
      <c r="N17" s="36"/>
      <c r="O17" s="36"/>
      <c r="P17" s="36"/>
      <c r="Q17" s="30">
        <f>IF(Q18="","",3)</f>
        <v>3</v>
      </c>
      <c r="R17" s="30"/>
      <c r="S17" s="30"/>
      <c r="T17" s="30"/>
      <c r="U17" s="30"/>
      <c r="V17" s="30"/>
      <c r="W17" s="30"/>
      <c r="X17" s="39"/>
      <c r="Z17"/>
      <c r="AA17"/>
      <c r="AB17"/>
      <c r="AC17"/>
      <c r="AD17"/>
      <c r="AE17" s="6"/>
      <c r="AF17" s="6"/>
      <c r="AG17" s="6"/>
      <c r="AH17" s="6"/>
      <c r="AI17" s="6"/>
      <c r="AJ17" s="6"/>
      <c r="AK17" s="6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2:51" s="34" customFormat="1" ht="18.75" customHeight="1">
      <c r="B18" s="49" t="str">
        <f>IF($B6="","",$B6)</f>
        <v>TJ Karate Č.Budějovice</v>
      </c>
      <c r="C18" s="66"/>
      <c r="D18" s="67"/>
      <c r="E18" s="68"/>
      <c r="F18" s="69" t="s">
        <v>4</v>
      </c>
      <c r="G18" s="70"/>
      <c r="H18" s="71"/>
      <c r="I18" s="72"/>
      <c r="J18" s="66"/>
      <c r="K18" s="67"/>
      <c r="L18" s="61"/>
      <c r="M18" s="62" t="s">
        <v>4</v>
      </c>
      <c r="N18" s="63"/>
      <c r="O18" s="71"/>
      <c r="P18" s="72"/>
      <c r="Q18" s="36" t="str">
        <f>IF($B6="","",$B6)</f>
        <v>TJ Karate Č.Budějovice</v>
      </c>
      <c r="R18" s="36"/>
      <c r="S18" s="36"/>
      <c r="T18" s="36"/>
      <c r="U18" s="36"/>
      <c r="V18" s="36"/>
      <c r="W18" s="36"/>
      <c r="X18"/>
      <c r="Z18"/>
      <c r="AA18"/>
      <c r="AB18"/>
      <c r="AC18"/>
      <c r="AD18"/>
      <c r="AE18" s="6"/>
      <c r="AF18" s="6"/>
      <c r="AG18" s="6"/>
      <c r="AH18" s="6"/>
      <c r="AI18" s="6"/>
      <c r="AJ18" s="6"/>
      <c r="AK18" s="6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2:51" s="34" customFormat="1" ht="18.75" customHeight="1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s="34" customFormat="1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AB20" s="73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2:23" ht="18.75" customHeight="1">
      <c r="B21" s="29" t="s">
        <v>12</v>
      </c>
      <c r="C21" s="30">
        <f>IF(C22="","",1)</f>
        <v>1</v>
      </c>
      <c r="D21" s="30"/>
      <c r="E21" s="30"/>
      <c r="F21" s="30"/>
      <c r="G21" s="30"/>
      <c r="H21" s="30"/>
      <c r="I21" s="30"/>
      <c r="J21" s="31" t="s">
        <v>13</v>
      </c>
      <c r="K21" s="31"/>
      <c r="L21" s="31"/>
      <c r="M21" s="31"/>
      <c r="N21" s="31"/>
      <c r="O21" s="31"/>
      <c r="P21" s="31"/>
      <c r="Q21" s="31" t="s">
        <v>15</v>
      </c>
      <c r="R21" s="31"/>
      <c r="S21" s="31"/>
      <c r="T21" s="31"/>
      <c r="U21" s="31"/>
      <c r="V21" s="31"/>
      <c r="W21" s="31"/>
    </row>
    <row r="22" spans="2:24" ht="18.75" customHeight="1">
      <c r="B22" s="35" t="str">
        <f>IF($B10="","",$B10)</f>
        <v>SKK Shotokan Liberec</v>
      </c>
      <c r="C22" s="36" t="str">
        <f>IF($B10="","",$B10)</f>
        <v>SKK Shotokan Liberec</v>
      </c>
      <c r="D22" s="36"/>
      <c r="E22" s="36"/>
      <c r="F22" s="36"/>
      <c r="G22" s="36"/>
      <c r="H22" s="36"/>
      <c r="I22" s="36"/>
      <c r="J22" s="30">
        <f>IF(J23="","",2)</f>
        <v>2</v>
      </c>
      <c r="K22" s="30"/>
      <c r="L22" s="30"/>
      <c r="M22" s="30"/>
      <c r="N22" s="30"/>
      <c r="O22" s="30"/>
      <c r="P22" s="30"/>
      <c r="Q22" s="58"/>
      <c r="R22" s="58"/>
      <c r="S22" s="58"/>
      <c r="T22" s="58"/>
      <c r="U22" s="58"/>
      <c r="V22" s="58"/>
      <c r="W22" s="58"/>
      <c r="X22" s="39"/>
    </row>
    <row r="23" spans="2:24" ht="18.75" customHeight="1">
      <c r="B23" s="40" t="str">
        <f>IF($B11="","",$B11)</f>
        <v>SK Karate Spartak HK</v>
      </c>
      <c r="C23" s="74"/>
      <c r="D23" s="75"/>
      <c r="E23" s="76"/>
      <c r="F23" s="77" t="s">
        <v>4</v>
      </c>
      <c r="G23" s="78"/>
      <c r="H23" s="75"/>
      <c r="I23" s="79"/>
      <c r="J23" s="36" t="str">
        <f>IF($B11="","",$B11)</f>
        <v>SK Karate Spartak HK</v>
      </c>
      <c r="K23" s="36"/>
      <c r="L23" s="36"/>
      <c r="M23" s="36"/>
      <c r="N23" s="36"/>
      <c r="O23" s="36"/>
      <c r="P23" s="36"/>
      <c r="Q23" s="30">
        <f>IF(Q24="","",3)</f>
        <v>3</v>
      </c>
      <c r="R23" s="30"/>
      <c r="S23" s="30"/>
      <c r="T23" s="30"/>
      <c r="U23" s="30"/>
      <c r="V23" s="30"/>
      <c r="W23" s="30"/>
      <c r="X23" s="39"/>
    </row>
    <row r="24" spans="2:23" ht="18.75" customHeight="1">
      <c r="B24" s="49" t="str">
        <f>IF($B12="","",$B12)</f>
        <v>TJ Karate Č.Budějovice</v>
      </c>
      <c r="C24" s="80"/>
      <c r="D24" s="81"/>
      <c r="E24" s="82"/>
      <c r="F24" s="83" t="s">
        <v>4</v>
      </c>
      <c r="G24" s="84"/>
      <c r="H24" s="81"/>
      <c r="I24" s="85"/>
      <c r="J24" s="80"/>
      <c r="K24" s="81"/>
      <c r="L24" s="82"/>
      <c r="M24" s="83" t="s">
        <v>4</v>
      </c>
      <c r="N24" s="84"/>
      <c r="O24" s="81"/>
      <c r="P24" s="85"/>
      <c r="Q24" s="36" t="str">
        <f>IF($B12="","",$B12)</f>
        <v>TJ Karate Č.Budějovice</v>
      </c>
      <c r="R24" s="36"/>
      <c r="S24" s="36"/>
      <c r="T24" s="36"/>
      <c r="U24" s="36"/>
      <c r="V24" s="36"/>
      <c r="W24" s="36"/>
    </row>
    <row r="25" ht="18.75" customHeight="1"/>
    <row r="26" spans="2:24" ht="12.75">
      <c r="B26" s="86" t="s">
        <v>16</v>
      </c>
      <c r="C26" s="87" t="s">
        <v>17</v>
      </c>
      <c r="D26" s="87"/>
      <c r="E26" s="88" t="s">
        <v>18</v>
      </c>
      <c r="F26" s="88"/>
      <c r="G26" s="88"/>
      <c r="H26" s="88"/>
      <c r="I26" s="88"/>
      <c r="J26" s="88"/>
      <c r="K26" s="88"/>
      <c r="L26" s="89" t="s">
        <v>19</v>
      </c>
      <c r="M26" s="89"/>
      <c r="N26" s="89"/>
      <c r="O26" s="89"/>
      <c r="P26" s="89"/>
      <c r="Q26" s="89"/>
      <c r="R26" s="89"/>
      <c r="S26" s="90"/>
      <c r="T26" s="90"/>
      <c r="U26" s="90"/>
      <c r="V26" s="90"/>
      <c r="W26" s="23"/>
      <c r="X26" s="23"/>
    </row>
    <row r="27" spans="2:24" ht="12.75">
      <c r="B27" s="91" t="s">
        <v>20</v>
      </c>
      <c r="C27" s="87"/>
      <c r="D27" s="87"/>
      <c r="E27" s="92" t="s">
        <v>21</v>
      </c>
      <c r="F27" s="92"/>
      <c r="G27" s="92"/>
      <c r="H27" s="93" t="s">
        <v>22</v>
      </c>
      <c r="I27" s="93"/>
      <c r="J27" s="94" t="s">
        <v>23</v>
      </c>
      <c r="K27" s="94"/>
      <c r="L27" s="92" t="s">
        <v>21</v>
      </c>
      <c r="M27" s="92"/>
      <c r="N27" s="92"/>
      <c r="O27" s="93" t="s">
        <v>22</v>
      </c>
      <c r="P27" s="93"/>
      <c r="Q27" s="95" t="s">
        <v>23</v>
      </c>
      <c r="R27" s="95"/>
      <c r="S27" s="90"/>
      <c r="T27" s="90"/>
      <c r="U27" s="90"/>
      <c r="V27" s="90"/>
      <c r="W27" s="23"/>
      <c r="X27" s="23"/>
    </row>
    <row r="28" spans="2:31" ht="19.5" customHeight="1">
      <c r="B28" s="96" t="s">
        <v>6</v>
      </c>
      <c r="C28" s="97">
        <f>SUM(I11:I12,I17:I18,I23:I24)</f>
        <v>2</v>
      </c>
      <c r="D28" s="98"/>
      <c r="E28" s="99">
        <f>SUM(G11:G12,G17:G18,G23:G24)</f>
        <v>1</v>
      </c>
      <c r="F28" s="100" t="s">
        <v>4</v>
      </c>
      <c r="G28" s="100">
        <f>SUM(E11:E12,E17:E18,E23:E24)</f>
        <v>2</v>
      </c>
      <c r="H28" s="101"/>
      <c r="I28" s="102">
        <f>E28-G28</f>
        <v>-1</v>
      </c>
      <c r="J28" s="103">
        <f>E28/G28</f>
        <v>0.5</v>
      </c>
      <c r="K28" s="102"/>
      <c r="L28" s="104">
        <f>SUM(H11:H12,H17:H18,H23:H24)</f>
        <v>3</v>
      </c>
      <c r="M28" s="100" t="s">
        <v>4</v>
      </c>
      <c r="N28" s="105">
        <f>SUM(D11:D12,D17:D18,D23:D24)</f>
        <v>7</v>
      </c>
      <c r="O28" s="101"/>
      <c r="P28" s="102">
        <f>L28-N28</f>
        <v>-4</v>
      </c>
      <c r="Q28" s="103">
        <f>L28/N28</f>
        <v>0.42857142857142855</v>
      </c>
      <c r="R28" s="106"/>
      <c r="S28" s="90"/>
      <c r="T28" s="107"/>
      <c r="U28" s="107"/>
      <c r="V28" s="90"/>
      <c r="W28" s="23"/>
      <c r="X28" s="23"/>
      <c r="AB28" s="18"/>
      <c r="AC28" s="19"/>
      <c r="AD28" s="18"/>
      <c r="AE28" s="19"/>
    </row>
    <row r="29" spans="2:31" ht="19.5" customHeight="1">
      <c r="B29" s="108" t="s">
        <v>8</v>
      </c>
      <c r="C29" s="109">
        <f>SUM(P12,P18,P24,C11,C17,C23)</f>
        <v>3</v>
      </c>
      <c r="D29" s="110"/>
      <c r="E29" s="111">
        <f>SUM(N12,N18,N24,E11,E17,E23)</f>
        <v>3</v>
      </c>
      <c r="F29" s="100" t="s">
        <v>4</v>
      </c>
      <c r="G29" s="111">
        <f>SUM(L12,L18,L24,G11,G17,G23)</f>
        <v>1</v>
      </c>
      <c r="H29" s="112"/>
      <c r="I29" s="102">
        <f>E29-G29</f>
        <v>2</v>
      </c>
      <c r="J29" s="103">
        <f>E29/G29</f>
        <v>3</v>
      </c>
      <c r="K29" s="113"/>
      <c r="L29" s="114">
        <f>SUM(O12,O18,O24,D11,D17,D23)</f>
        <v>9</v>
      </c>
      <c r="M29" s="100" t="s">
        <v>4</v>
      </c>
      <c r="N29" s="115">
        <f>SUM(K12,K18,K24,H11,H17,H23)</f>
        <v>5</v>
      </c>
      <c r="O29" s="112"/>
      <c r="P29" s="102">
        <f>L29-N29</f>
        <v>4</v>
      </c>
      <c r="Q29" s="103">
        <f>L29/N29</f>
        <v>1.8</v>
      </c>
      <c r="R29" s="116"/>
      <c r="S29" s="90"/>
      <c r="T29" s="107"/>
      <c r="U29" s="107" t="s">
        <v>24</v>
      </c>
      <c r="V29" s="90"/>
      <c r="W29" s="23"/>
      <c r="X29" s="23"/>
      <c r="AB29" s="18"/>
      <c r="AC29" s="19"/>
      <c r="AD29" s="18"/>
      <c r="AE29" s="19"/>
    </row>
    <row r="30" spans="2:31" ht="19.5" customHeight="1">
      <c r="B30" s="117" t="s">
        <v>10</v>
      </c>
      <c r="C30" s="109">
        <f>SUM(C12,J12,J18,C18,C24,J24)</f>
        <v>1</v>
      </c>
      <c r="D30" s="110"/>
      <c r="E30" s="114">
        <f>SUM(E12,L12,L18,E18,E24,L24)</f>
        <v>1</v>
      </c>
      <c r="F30" s="100" t="s">
        <v>4</v>
      </c>
      <c r="G30" s="115">
        <f>SUM(N12,N18,G12,G18,G24,N24)</f>
        <v>2</v>
      </c>
      <c r="H30" s="112"/>
      <c r="I30" s="102">
        <f>E30-G30</f>
        <v>-1</v>
      </c>
      <c r="J30" s="103">
        <f>E30/G30</f>
        <v>0.5</v>
      </c>
      <c r="K30" s="113"/>
      <c r="L30" s="114">
        <f>SUM(D12,K12,K18,D18,D24,K24)</f>
        <v>7</v>
      </c>
      <c r="M30" s="100" t="s">
        <v>4</v>
      </c>
      <c r="N30" s="115">
        <f>SUM(H12,O12,H18,O18,H24,O24)</f>
        <v>7</v>
      </c>
      <c r="O30" s="112"/>
      <c r="P30" s="102">
        <f>L30-N30</f>
        <v>0</v>
      </c>
      <c r="Q30" s="103">
        <f>L30/N30</f>
        <v>1</v>
      </c>
      <c r="R30" s="116"/>
      <c r="S30" s="90"/>
      <c r="T30" s="107"/>
      <c r="U30" s="107"/>
      <c r="V30" s="90"/>
      <c r="W30" s="23"/>
      <c r="X30" s="23"/>
      <c r="AB30" s="18"/>
      <c r="AC30" s="19"/>
      <c r="AD30" s="18"/>
      <c r="AE30" s="19"/>
    </row>
    <row r="32" spans="1:5" ht="19.5" customHeight="1">
      <c r="A32" s="118" t="s">
        <v>25</v>
      </c>
      <c r="B32" s="119" t="s">
        <v>16</v>
      </c>
      <c r="C32" s="118" t="s">
        <v>26</v>
      </c>
      <c r="D32" s="118"/>
      <c r="E32" s="118"/>
    </row>
    <row r="33" spans="1:5" ht="19.5" customHeight="1">
      <c r="A33" s="120" t="s">
        <v>27</v>
      </c>
      <c r="B33" s="121" t="s">
        <v>8</v>
      </c>
      <c r="C33" s="17">
        <v>3</v>
      </c>
      <c r="D33" s="122">
        <v>2</v>
      </c>
      <c r="E33" s="122">
        <v>4</v>
      </c>
    </row>
    <row r="34" spans="1:5" ht="19.5" customHeight="1">
      <c r="A34" s="120" t="s">
        <v>28</v>
      </c>
      <c r="B34" s="121" t="s">
        <v>6</v>
      </c>
      <c r="C34" s="17">
        <v>2</v>
      </c>
      <c r="D34" s="122">
        <v>-1</v>
      </c>
      <c r="E34" s="122">
        <v>-4</v>
      </c>
    </row>
    <row r="35" spans="1:5" ht="19.5" customHeight="1">
      <c r="A35" s="120" t="s">
        <v>29</v>
      </c>
      <c r="B35" s="121" t="s">
        <v>10</v>
      </c>
      <c r="C35" s="17">
        <v>1</v>
      </c>
      <c r="D35" s="122">
        <v>-1</v>
      </c>
      <c r="E35" s="122">
        <v>0</v>
      </c>
    </row>
  </sheetData>
  <mergeCells count="40">
    <mergeCell ref="C1:K1"/>
    <mergeCell ref="L1:T1"/>
    <mergeCell ref="W3:Y3"/>
    <mergeCell ref="L4:S4"/>
    <mergeCell ref="K5:Z5"/>
    <mergeCell ref="J6:Z6"/>
    <mergeCell ref="C9:I9"/>
    <mergeCell ref="J9:W9"/>
    <mergeCell ref="C10:I10"/>
    <mergeCell ref="J10:P10"/>
    <mergeCell ref="Q10:W10"/>
    <mergeCell ref="J11:P11"/>
    <mergeCell ref="Q11:W11"/>
    <mergeCell ref="Q12:W12"/>
    <mergeCell ref="C15:I15"/>
    <mergeCell ref="J15:W15"/>
    <mergeCell ref="C16:I16"/>
    <mergeCell ref="J16:P16"/>
    <mergeCell ref="Q16:W16"/>
    <mergeCell ref="J17:P17"/>
    <mergeCell ref="Q17:W17"/>
    <mergeCell ref="Q18:W18"/>
    <mergeCell ref="C21:I21"/>
    <mergeCell ref="J21:W21"/>
    <mergeCell ref="C22:I22"/>
    <mergeCell ref="J22:P22"/>
    <mergeCell ref="Q22:W22"/>
    <mergeCell ref="J23:P23"/>
    <mergeCell ref="Q23:W23"/>
    <mergeCell ref="Q24:W24"/>
    <mergeCell ref="C26:D27"/>
    <mergeCell ref="E26:K26"/>
    <mergeCell ref="L26:R26"/>
    <mergeCell ref="E27:G27"/>
    <mergeCell ref="H27:I27"/>
    <mergeCell ref="J27:K27"/>
    <mergeCell ref="L27:N27"/>
    <mergeCell ref="O27:P27"/>
    <mergeCell ref="Q27:R27"/>
    <mergeCell ref="C32:E32"/>
  </mergeCells>
  <conditionalFormatting sqref="C9:I10 C15:I16 C21:I22 J10:P11 J16:P17 J22:P23 Q11:W12 Q17:W18 Q23:W24">
    <cfRule type="cellIs" priority="1" dxfId="0" operator="notEqual" stopIfTrue="1">
      <formula>""</formula>
    </cfRule>
  </conditionalFormatting>
  <conditionalFormatting sqref="B10:B12 B16:B18 B22:B24">
    <cfRule type="cellIs" priority="2" dxfId="1" operator="notEqual" stopIfTrue="1">
      <formula>""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5"/>
  <sheetViews>
    <sheetView tabSelected="1" workbookViewId="0" topLeftCell="A24">
      <selection activeCell="N37" sqref="N37"/>
    </sheetView>
  </sheetViews>
  <sheetFormatPr defaultColWidth="9.140625" defaultRowHeight="12.75"/>
  <cols>
    <col min="2" max="2" width="26.140625" style="0" customWidth="1"/>
    <col min="3" max="4" width="2.7109375" style="0" customWidth="1"/>
    <col min="5" max="5" width="3.7109375" style="0" customWidth="1"/>
    <col min="6" max="6" width="1.28515625" style="0" customWidth="1"/>
    <col min="7" max="9" width="2.7109375" style="0" customWidth="1"/>
    <col min="10" max="10" width="5.140625" style="0" customWidth="1"/>
    <col min="11" max="12" width="2.7109375" style="0" customWidth="1"/>
    <col min="13" max="13" width="1.28515625" style="0" customWidth="1"/>
    <col min="14" max="15" width="2.7109375" style="0" customWidth="1"/>
    <col min="16" max="16" width="3.57421875" style="0" customWidth="1"/>
    <col min="17" max="17" width="4.140625" style="0" customWidth="1"/>
    <col min="18" max="19" width="2.7109375" style="0" customWidth="1"/>
    <col min="20" max="20" width="1.28515625" style="0" customWidth="1"/>
    <col min="21" max="24" width="2.7109375" style="0" customWidth="1"/>
    <col min="25" max="25" width="3.00390625" style="0" customWidth="1"/>
    <col min="26" max="26" width="10.7109375" style="0" customWidth="1"/>
    <col min="27" max="27" width="24.00390625" style="0" customWidth="1"/>
    <col min="28" max="28" width="11.8515625" style="0" customWidth="1"/>
    <col min="29" max="29" width="13.8515625" style="0" customWidth="1"/>
    <col min="30" max="30" width="20.421875" style="0" customWidth="1"/>
    <col min="31" max="31" width="7.7109375" style="0" customWidth="1"/>
    <col min="32" max="32" width="8.7109375" style="0" customWidth="1"/>
    <col min="33" max="33" width="9.421875" style="0" customWidth="1"/>
    <col min="34" max="34" width="7.28125" style="0" customWidth="1"/>
    <col min="35" max="38" width="12.28125" style="0" customWidth="1"/>
  </cols>
  <sheetData>
    <row r="1" spans="1:26" ht="18.75">
      <c r="A1" s="1"/>
      <c r="B1" s="2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/>
      <c r="L1" s="3" t="s">
        <v>2</v>
      </c>
      <c r="M1" s="3"/>
      <c r="N1" s="3"/>
      <c r="O1" s="3"/>
      <c r="P1" s="3"/>
      <c r="Q1" s="3" t="s">
        <v>2</v>
      </c>
      <c r="R1" s="3"/>
      <c r="S1" s="3"/>
      <c r="T1" s="3"/>
      <c r="U1" s="4"/>
      <c r="V1" s="4"/>
      <c r="W1" s="4"/>
      <c r="X1" s="4"/>
      <c r="Y1" s="4"/>
      <c r="Z1" s="5"/>
    </row>
    <row r="2" spans="1:26" ht="12.75">
      <c r="A2" s="6"/>
      <c r="B2" s="6"/>
      <c r="C2" s="6"/>
      <c r="D2" s="6"/>
      <c r="E2" s="6"/>
      <c r="F2" s="6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</row>
    <row r="3" spans="1:25" ht="12.75">
      <c r="A3" s="6"/>
      <c r="B3" s="6" t="s">
        <v>3</v>
      </c>
      <c r="C3" s="6"/>
      <c r="D3" s="6"/>
      <c r="E3" s="6"/>
      <c r="F3" s="6"/>
      <c r="G3" s="7"/>
      <c r="H3" s="8"/>
      <c r="I3" s="8"/>
      <c r="J3" s="10">
        <v>0</v>
      </c>
      <c r="K3" s="11">
        <v>3</v>
      </c>
      <c r="L3" s="12">
        <v>0</v>
      </c>
      <c r="M3" s="12" t="s">
        <v>4</v>
      </c>
      <c r="N3" s="13">
        <v>2</v>
      </c>
      <c r="O3" s="14">
        <v>12</v>
      </c>
      <c r="P3" s="15">
        <v>2</v>
      </c>
      <c r="Q3" s="8"/>
      <c r="R3" s="8"/>
      <c r="S3" s="8"/>
      <c r="T3" s="8"/>
      <c r="U3" s="8"/>
      <c r="V3" s="8"/>
      <c r="W3" s="16" t="s">
        <v>5</v>
      </c>
      <c r="X3" s="16"/>
      <c r="Y3" s="16"/>
    </row>
    <row r="4" spans="1:26" ht="15" customHeight="1">
      <c r="A4" s="6"/>
      <c r="B4" s="17" t="s">
        <v>6</v>
      </c>
      <c r="C4" s="18"/>
      <c r="D4" s="123" t="s">
        <v>30</v>
      </c>
      <c r="E4" s="123"/>
      <c r="F4" s="19"/>
      <c r="G4" s="7"/>
      <c r="H4" s="8"/>
      <c r="I4" s="8"/>
      <c r="J4" s="20"/>
      <c r="K4" s="20"/>
      <c r="L4" s="21" t="s">
        <v>7</v>
      </c>
      <c r="M4" s="21"/>
      <c r="N4" s="21"/>
      <c r="O4" s="21"/>
      <c r="P4" s="21"/>
      <c r="Q4" s="21"/>
      <c r="R4" s="21"/>
      <c r="S4" s="21"/>
      <c r="T4" s="8"/>
      <c r="U4" s="8"/>
      <c r="V4" s="8"/>
      <c r="W4" s="8"/>
      <c r="X4" s="8"/>
      <c r="Y4" s="8"/>
      <c r="Z4" s="9"/>
    </row>
    <row r="5" spans="1:26" ht="15" customHeight="1">
      <c r="A5" s="6"/>
      <c r="B5" s="17" t="s">
        <v>8</v>
      </c>
      <c r="C5" s="18"/>
      <c r="D5" s="124" t="s">
        <v>31</v>
      </c>
      <c r="E5" s="124"/>
      <c r="F5" s="19"/>
      <c r="G5" s="7"/>
      <c r="H5" s="8"/>
      <c r="I5" s="8"/>
      <c r="J5" s="7"/>
      <c r="K5" s="22" t="s">
        <v>9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34" ht="15" customHeight="1">
      <c r="A6" s="6"/>
      <c r="B6" s="17" t="s">
        <v>10</v>
      </c>
      <c r="C6" s="18"/>
      <c r="D6" s="125" t="s">
        <v>32</v>
      </c>
      <c r="E6" s="125"/>
      <c r="F6" s="19"/>
      <c r="G6" s="7"/>
      <c r="H6" s="8"/>
      <c r="I6" s="8"/>
      <c r="J6" s="22" t="s">
        <v>11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3"/>
      <c r="AB6" s="23"/>
      <c r="AC6" s="23"/>
      <c r="AD6" s="23"/>
      <c r="AE6" s="23"/>
      <c r="AF6" s="23"/>
      <c r="AG6" s="23"/>
      <c r="AH6" s="23"/>
    </row>
    <row r="7" spans="1:34" ht="15" customHeight="1">
      <c r="A7" s="6"/>
      <c r="C7" s="24"/>
      <c r="D7" s="6"/>
      <c r="E7" s="6"/>
      <c r="F7" s="6"/>
      <c r="G7" s="25"/>
      <c r="H7" s="26"/>
      <c r="I7" s="26"/>
      <c r="J7" s="26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8"/>
      <c r="AA7" s="23"/>
      <c r="AB7" s="23"/>
      <c r="AG7" s="23"/>
      <c r="AH7" s="23"/>
    </row>
    <row r="8" spans="1:9" ht="12.75">
      <c r="A8" s="6"/>
      <c r="B8" s="6"/>
      <c r="C8" s="6"/>
      <c r="D8" s="6"/>
      <c r="E8" s="6"/>
      <c r="F8" s="6"/>
      <c r="G8" s="6"/>
      <c r="H8" s="6"/>
      <c r="I8" s="6"/>
    </row>
    <row r="9" spans="2:45" ht="18.75" customHeight="1">
      <c r="B9" s="29" t="s">
        <v>12</v>
      </c>
      <c r="C9" s="30">
        <f>IF(C10="","",1)</f>
        <v>1</v>
      </c>
      <c r="D9" s="30"/>
      <c r="E9" s="30"/>
      <c r="F9" s="30"/>
      <c r="G9" s="30"/>
      <c r="H9" s="30"/>
      <c r="I9" s="30"/>
      <c r="J9" s="31" t="s">
        <v>13</v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AE9" s="6"/>
      <c r="AF9" s="32"/>
      <c r="AG9" s="33"/>
      <c r="AH9" s="6"/>
      <c r="AI9" s="6"/>
      <c r="AJ9" s="6"/>
      <c r="AK9" s="6"/>
      <c r="AS9">
        <v>-4</v>
      </c>
    </row>
    <row r="10" spans="2:51" s="34" customFormat="1" ht="18.75" customHeight="1">
      <c r="B10" s="35" t="str">
        <f>B4</f>
        <v>SKK Shotokan Liberec</v>
      </c>
      <c r="C10" s="36" t="str">
        <f>IF($B4="","",$B4)</f>
        <v>SKK Shotokan Liberec</v>
      </c>
      <c r="D10" s="36"/>
      <c r="E10" s="36"/>
      <c r="F10" s="36"/>
      <c r="G10" s="36"/>
      <c r="H10" s="36"/>
      <c r="I10" s="36"/>
      <c r="J10" s="37">
        <f>IF(J11="","",2)</f>
        <v>2</v>
      </c>
      <c r="K10" s="37"/>
      <c r="L10" s="37"/>
      <c r="M10" s="37"/>
      <c r="N10" s="37"/>
      <c r="O10" s="37"/>
      <c r="P10" s="37"/>
      <c r="Q10" s="38"/>
      <c r="R10" s="38"/>
      <c r="S10" s="38"/>
      <c r="T10" s="38"/>
      <c r="U10" s="38"/>
      <c r="V10" s="38"/>
      <c r="W10" s="38"/>
      <c r="X10" s="39"/>
      <c r="AE10" s="6"/>
      <c r="AF10" s="32"/>
      <c r="AG10" s="33"/>
      <c r="AH10" s="6"/>
      <c r="AI10" s="6"/>
      <c r="AJ10" s="6"/>
      <c r="AK10" s="6"/>
      <c r="AL10"/>
      <c r="AN10"/>
      <c r="AO10"/>
      <c r="AP10"/>
      <c r="AQ10"/>
      <c r="AR10"/>
      <c r="AS10">
        <v>26</v>
      </c>
      <c r="AT10"/>
      <c r="AU10"/>
      <c r="AV10"/>
      <c r="AW10"/>
      <c r="AX10"/>
      <c r="AY10"/>
    </row>
    <row r="11" spans="2:51" s="34" customFormat="1" ht="18.75" customHeight="1">
      <c r="B11" s="40" t="str">
        <f>B5</f>
        <v>SK Karate Spartak HK</v>
      </c>
      <c r="C11" s="41">
        <v>2</v>
      </c>
      <c r="D11" s="42">
        <v>5</v>
      </c>
      <c r="E11" s="43">
        <v>2</v>
      </c>
      <c r="F11" s="44" t="s">
        <v>4</v>
      </c>
      <c r="G11" s="45">
        <v>0</v>
      </c>
      <c r="H11" s="46">
        <v>0</v>
      </c>
      <c r="I11" s="47">
        <v>0</v>
      </c>
      <c r="J11" s="36" t="str">
        <f>IF($B5="","",$B5)</f>
        <v>SK Karate Spartak HK</v>
      </c>
      <c r="K11" s="36"/>
      <c r="L11" s="36"/>
      <c r="M11" s="36"/>
      <c r="N11" s="36"/>
      <c r="O11" s="36"/>
      <c r="P11" s="36"/>
      <c r="Q11" s="48">
        <f>IF(Q12="","",3)</f>
        <v>3</v>
      </c>
      <c r="R11" s="48"/>
      <c r="S11" s="48"/>
      <c r="T11" s="48"/>
      <c r="U11" s="48"/>
      <c r="V11" s="48"/>
      <c r="W11" s="48"/>
      <c r="X11" s="39"/>
      <c r="AE11" s="6"/>
      <c r="AF11" s="32"/>
      <c r="AG11" s="33"/>
      <c r="AH11" s="6"/>
      <c r="AI11" s="6"/>
      <c r="AJ11" s="6"/>
      <c r="AK11" s="6"/>
      <c r="AL11"/>
      <c r="AN11"/>
      <c r="AO11"/>
      <c r="AP11"/>
      <c r="AQ11"/>
      <c r="AR11"/>
      <c r="AS11">
        <v>-22</v>
      </c>
      <c r="AT11"/>
      <c r="AU11"/>
      <c r="AV11"/>
      <c r="AW11"/>
      <c r="AX11"/>
      <c r="AY11"/>
    </row>
    <row r="12" spans="2:51" s="34" customFormat="1" ht="18.75" customHeight="1">
      <c r="B12" s="49" t="str">
        <f>B6</f>
        <v>TJ Karate Č.Budějovice</v>
      </c>
      <c r="C12" s="50">
        <v>0</v>
      </c>
      <c r="D12" s="51">
        <v>2</v>
      </c>
      <c r="E12" s="52">
        <v>0</v>
      </c>
      <c r="F12" s="53" t="s">
        <v>4</v>
      </c>
      <c r="G12" s="54">
        <v>1</v>
      </c>
      <c r="H12" s="55">
        <v>3</v>
      </c>
      <c r="I12" s="56">
        <v>2</v>
      </c>
      <c r="J12" s="50">
        <v>1</v>
      </c>
      <c r="K12" s="51">
        <v>5</v>
      </c>
      <c r="L12" s="43">
        <v>1</v>
      </c>
      <c r="M12" s="44" t="s">
        <v>4</v>
      </c>
      <c r="N12" s="45">
        <v>1</v>
      </c>
      <c r="O12" s="55">
        <v>4</v>
      </c>
      <c r="P12" s="56">
        <v>1</v>
      </c>
      <c r="Q12" s="36" t="str">
        <f>IF($B6="","",$B6)</f>
        <v>TJ Karate Č.Budějovice</v>
      </c>
      <c r="R12" s="36"/>
      <c r="S12" s="36"/>
      <c r="T12" s="36"/>
      <c r="U12" s="36"/>
      <c r="V12" s="36"/>
      <c r="W12" s="36"/>
      <c r="X12"/>
      <c r="Z12"/>
      <c r="AA12"/>
      <c r="AB12"/>
      <c r="AC12"/>
      <c r="AD12"/>
      <c r="AE12" s="6"/>
      <c r="AF12" s="6"/>
      <c r="AG12" s="6"/>
      <c r="AH12" s="6"/>
      <c r="AI12" s="6"/>
      <c r="AJ12" s="6"/>
      <c r="AK12" s="6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2:51" s="34" customFormat="1" ht="18.75" customHeight="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Z13"/>
      <c r="AA13"/>
      <c r="AB13"/>
      <c r="AC13"/>
      <c r="AD13"/>
      <c r="AE13" s="6"/>
      <c r="AF13" s="6"/>
      <c r="AG13" s="6"/>
      <c r="AH13" s="6"/>
      <c r="AI13" s="6"/>
      <c r="AJ13" s="6"/>
      <c r="AK13" s="6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2:51" s="34" customFormat="1" ht="18.75" customHeight="1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Z14"/>
      <c r="AA14"/>
      <c r="AB14"/>
      <c r="AC14"/>
      <c r="AD14"/>
      <c r="AE14" s="6"/>
      <c r="AF14" s="6"/>
      <c r="AG14" s="6"/>
      <c r="AH14" s="6"/>
      <c r="AI14" s="6"/>
      <c r="AJ14" s="6"/>
      <c r="AK14" s="6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2:51" s="34" customFormat="1" ht="18.75" customHeight="1">
      <c r="B15" s="29" t="s">
        <v>12</v>
      </c>
      <c r="C15" s="30">
        <f>IF(C16="","",1)</f>
        <v>1</v>
      </c>
      <c r="D15" s="30"/>
      <c r="E15" s="30"/>
      <c r="F15" s="30"/>
      <c r="G15" s="30"/>
      <c r="H15" s="30"/>
      <c r="I15" s="30"/>
      <c r="J15" s="31" t="s">
        <v>13</v>
      </c>
      <c r="K15" s="31"/>
      <c r="L15" s="31"/>
      <c r="M15" s="31"/>
      <c r="N15" s="31"/>
      <c r="O15" s="31"/>
      <c r="P15" s="31"/>
      <c r="Q15" s="31" t="s">
        <v>14</v>
      </c>
      <c r="R15" s="31"/>
      <c r="S15" s="31"/>
      <c r="T15" s="31"/>
      <c r="U15" s="31"/>
      <c r="V15" s="31"/>
      <c r="W15" s="31"/>
      <c r="X15"/>
      <c r="Z15"/>
      <c r="AA15"/>
      <c r="AB15"/>
      <c r="AC15"/>
      <c r="AD15"/>
      <c r="AE15" s="6"/>
      <c r="AF15" s="6"/>
      <c r="AG15" s="6"/>
      <c r="AH15" s="6"/>
      <c r="AI15" s="6"/>
      <c r="AJ15" s="6"/>
      <c r="AK15" s="6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2:51" s="34" customFormat="1" ht="18.75" customHeight="1">
      <c r="B16" s="35" t="str">
        <f>IF($B4="","",$B4)</f>
        <v>SKK Shotokan Liberec</v>
      </c>
      <c r="C16" s="36" t="str">
        <f>IF($B4="","",$B4)</f>
        <v>SKK Shotokan Liberec</v>
      </c>
      <c r="D16" s="36"/>
      <c r="E16" s="36"/>
      <c r="F16" s="36"/>
      <c r="G16" s="36"/>
      <c r="H16" s="36"/>
      <c r="I16" s="36"/>
      <c r="J16" s="57">
        <f>IF(J17="","",2)</f>
        <v>2</v>
      </c>
      <c r="K16" s="57"/>
      <c r="L16" s="57"/>
      <c r="M16" s="57"/>
      <c r="N16" s="57"/>
      <c r="O16" s="57"/>
      <c r="P16" s="57"/>
      <c r="Q16" s="58"/>
      <c r="R16" s="58"/>
      <c r="S16" s="58"/>
      <c r="T16" s="58"/>
      <c r="U16" s="58"/>
      <c r="V16" s="58"/>
      <c r="W16" s="58"/>
      <c r="X16" s="39"/>
      <c r="Z16"/>
      <c r="AA16"/>
      <c r="AB16"/>
      <c r="AC16"/>
      <c r="AD16"/>
      <c r="AE16" s="6"/>
      <c r="AF16" s="6"/>
      <c r="AG16" s="6"/>
      <c r="AH16" s="6"/>
      <c r="AI16" s="6"/>
      <c r="AJ16" s="6"/>
      <c r="AK16" s="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2:51" s="34" customFormat="1" ht="18.75" customHeight="1">
      <c r="B17" s="40" t="str">
        <f>IF($B5="","",$B5)</f>
        <v>SK Karate Spartak HK</v>
      </c>
      <c r="C17" s="126">
        <v>2</v>
      </c>
      <c r="D17" s="127">
        <v>16</v>
      </c>
      <c r="E17" s="128">
        <v>2</v>
      </c>
      <c r="F17" s="129" t="s">
        <v>4</v>
      </c>
      <c r="G17" s="130">
        <v>0</v>
      </c>
      <c r="H17" s="131">
        <v>0</v>
      </c>
      <c r="I17" s="132">
        <v>0</v>
      </c>
      <c r="J17" s="36" t="str">
        <f>IF($B5="","",$B5)</f>
        <v>SK Karate Spartak HK</v>
      </c>
      <c r="K17" s="36"/>
      <c r="L17" s="36"/>
      <c r="M17" s="36"/>
      <c r="N17" s="36"/>
      <c r="O17" s="36"/>
      <c r="P17" s="36"/>
      <c r="Q17" s="30">
        <f>IF(Q18="","",3)</f>
        <v>3</v>
      </c>
      <c r="R17" s="30"/>
      <c r="S17" s="30"/>
      <c r="T17" s="30"/>
      <c r="U17" s="30"/>
      <c r="V17" s="30"/>
      <c r="W17" s="30"/>
      <c r="X17" s="39"/>
      <c r="Z17"/>
      <c r="AA17"/>
      <c r="AB17"/>
      <c r="AC17"/>
      <c r="AD17"/>
      <c r="AE17" s="6"/>
      <c r="AF17" s="6"/>
      <c r="AG17" s="6"/>
      <c r="AH17" s="6"/>
      <c r="AI17" s="6"/>
      <c r="AJ17" s="6"/>
      <c r="AK17" s="6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2:51" s="34" customFormat="1" ht="18.75" customHeight="1">
      <c r="B18" s="49" t="str">
        <f>IF($B6="","",$B6)</f>
        <v>TJ Karate Č.Budějovice</v>
      </c>
      <c r="C18" s="133">
        <v>2</v>
      </c>
      <c r="D18" s="134">
        <v>16</v>
      </c>
      <c r="E18" s="135">
        <v>2</v>
      </c>
      <c r="F18" s="136" t="s">
        <v>4</v>
      </c>
      <c r="G18" s="137">
        <v>0</v>
      </c>
      <c r="H18" s="138">
        <v>0</v>
      </c>
      <c r="I18" s="139">
        <v>0</v>
      </c>
      <c r="J18" s="133">
        <v>2</v>
      </c>
      <c r="K18" s="134">
        <v>9</v>
      </c>
      <c r="L18" s="128">
        <v>2</v>
      </c>
      <c r="M18" s="129" t="s">
        <v>4</v>
      </c>
      <c r="N18" s="130">
        <v>0</v>
      </c>
      <c r="O18" s="138">
        <v>0</v>
      </c>
      <c r="P18" s="139">
        <v>0</v>
      </c>
      <c r="Q18" s="36" t="str">
        <f>IF($B6="","",$B6)</f>
        <v>TJ Karate Č.Budějovice</v>
      </c>
      <c r="R18" s="36"/>
      <c r="S18" s="36"/>
      <c r="T18" s="36"/>
      <c r="U18" s="36"/>
      <c r="V18" s="36"/>
      <c r="W18" s="36"/>
      <c r="X18"/>
      <c r="Z18"/>
      <c r="AA18"/>
      <c r="AB18"/>
      <c r="AC18"/>
      <c r="AD18"/>
      <c r="AE18" s="6"/>
      <c r="AF18" s="6"/>
      <c r="AG18" s="6"/>
      <c r="AH18" s="6"/>
      <c r="AI18" s="6"/>
      <c r="AJ18" s="6"/>
      <c r="AK18" s="6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2:51" s="34" customFormat="1" ht="18.75" customHeight="1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s="34" customFormat="1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AB20" s="73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2:23" ht="18.75" customHeight="1">
      <c r="B21" s="29" t="s">
        <v>12</v>
      </c>
      <c r="C21" s="30">
        <f>IF(C22="","",1)</f>
        <v>1</v>
      </c>
      <c r="D21" s="30"/>
      <c r="E21" s="30"/>
      <c r="F21" s="30"/>
      <c r="G21" s="30"/>
      <c r="H21" s="30"/>
      <c r="I21" s="30"/>
      <c r="J21" s="31" t="s">
        <v>13</v>
      </c>
      <c r="K21" s="31"/>
      <c r="L21" s="31"/>
      <c r="M21" s="31"/>
      <c r="N21" s="31"/>
      <c r="O21" s="31"/>
      <c r="P21" s="31"/>
      <c r="Q21" s="31" t="s">
        <v>15</v>
      </c>
      <c r="R21" s="31"/>
      <c r="S21" s="31"/>
      <c r="T21" s="31"/>
      <c r="U21" s="31"/>
      <c r="V21" s="31"/>
      <c r="W21" s="31"/>
    </row>
    <row r="22" spans="2:24" ht="18.75" customHeight="1">
      <c r="B22" s="35" t="str">
        <f>IF($B10="","",$B10)</f>
        <v>SKK Shotokan Liberec</v>
      </c>
      <c r="C22" s="36" t="str">
        <f>IF($B10="","",$B10)</f>
        <v>SKK Shotokan Liberec</v>
      </c>
      <c r="D22" s="36"/>
      <c r="E22" s="36"/>
      <c r="F22" s="36"/>
      <c r="G22" s="36"/>
      <c r="H22" s="36"/>
      <c r="I22" s="36"/>
      <c r="J22" s="30">
        <f>IF(J23="","",2)</f>
        <v>2</v>
      </c>
      <c r="K22" s="30"/>
      <c r="L22" s="30"/>
      <c r="M22" s="30"/>
      <c r="N22" s="30"/>
      <c r="O22" s="30"/>
      <c r="P22" s="30"/>
      <c r="Q22" s="58"/>
      <c r="R22" s="58"/>
      <c r="S22" s="58"/>
      <c r="T22" s="58"/>
      <c r="U22" s="58"/>
      <c r="V22" s="58"/>
      <c r="W22" s="58"/>
      <c r="X22" s="39"/>
    </row>
    <row r="23" spans="2:24" ht="18.75" customHeight="1">
      <c r="B23" s="40" t="str">
        <f>IF($B11="","",$B11)</f>
        <v>SK Karate Spartak HK</v>
      </c>
      <c r="C23" s="74"/>
      <c r="D23" s="75"/>
      <c r="E23" s="76"/>
      <c r="F23" s="77" t="s">
        <v>4</v>
      </c>
      <c r="G23" s="78"/>
      <c r="H23" s="75"/>
      <c r="I23" s="79"/>
      <c r="J23" s="36" t="str">
        <f>IF($B11="","",$B11)</f>
        <v>SK Karate Spartak HK</v>
      </c>
      <c r="K23" s="36"/>
      <c r="L23" s="36"/>
      <c r="M23" s="36"/>
      <c r="N23" s="36"/>
      <c r="O23" s="36"/>
      <c r="P23" s="36"/>
      <c r="Q23" s="30">
        <f>IF(Q24="","",3)</f>
        <v>3</v>
      </c>
      <c r="R23" s="30"/>
      <c r="S23" s="30"/>
      <c r="T23" s="30"/>
      <c r="U23" s="30"/>
      <c r="V23" s="30"/>
      <c r="W23" s="30"/>
      <c r="X23" s="39"/>
    </row>
    <row r="24" spans="2:23" ht="18.75" customHeight="1">
      <c r="B24" s="49" t="str">
        <f>IF($B12="","",$B12)</f>
        <v>TJ Karate Č.Budějovice</v>
      </c>
      <c r="C24" s="80"/>
      <c r="D24" s="81"/>
      <c r="E24" s="82"/>
      <c r="F24" s="83" t="s">
        <v>4</v>
      </c>
      <c r="G24" s="84"/>
      <c r="H24" s="81"/>
      <c r="I24" s="85"/>
      <c r="J24" s="80"/>
      <c r="K24" s="81"/>
      <c r="L24" s="82"/>
      <c r="M24" s="83" t="s">
        <v>4</v>
      </c>
      <c r="N24" s="84"/>
      <c r="O24" s="81"/>
      <c r="P24" s="85"/>
      <c r="Q24" s="36" t="str">
        <f>IF($B12="","",$B12)</f>
        <v>TJ Karate Č.Budějovice</v>
      </c>
      <c r="R24" s="36"/>
      <c r="S24" s="36"/>
      <c r="T24" s="36"/>
      <c r="U24" s="36"/>
      <c r="V24" s="36"/>
      <c r="W24" s="36"/>
    </row>
    <row r="25" ht="18.75" customHeight="1"/>
    <row r="26" spans="2:24" ht="12.75">
      <c r="B26" s="86" t="s">
        <v>16</v>
      </c>
      <c r="C26" s="87" t="s">
        <v>17</v>
      </c>
      <c r="D26" s="87"/>
      <c r="E26" s="88" t="s">
        <v>18</v>
      </c>
      <c r="F26" s="88"/>
      <c r="G26" s="88"/>
      <c r="H26" s="88"/>
      <c r="I26" s="88"/>
      <c r="J26" s="88"/>
      <c r="K26" s="88"/>
      <c r="L26" s="89" t="s">
        <v>19</v>
      </c>
      <c r="M26" s="89"/>
      <c r="N26" s="89"/>
      <c r="O26" s="89"/>
      <c r="P26" s="89"/>
      <c r="Q26" s="89"/>
      <c r="R26" s="89"/>
      <c r="S26" s="90"/>
      <c r="T26" s="90"/>
      <c r="U26" s="90"/>
      <c r="V26" s="90"/>
      <c r="W26" s="23"/>
      <c r="X26" s="23"/>
    </row>
    <row r="27" spans="2:24" ht="12.75">
      <c r="B27" s="91" t="s">
        <v>33</v>
      </c>
      <c r="C27" s="87"/>
      <c r="D27" s="87"/>
      <c r="E27" s="92" t="s">
        <v>21</v>
      </c>
      <c r="F27" s="92"/>
      <c r="G27" s="92"/>
      <c r="H27" s="93" t="s">
        <v>22</v>
      </c>
      <c r="I27" s="93"/>
      <c r="J27" s="94" t="s">
        <v>23</v>
      </c>
      <c r="K27" s="94"/>
      <c r="L27" s="92" t="s">
        <v>21</v>
      </c>
      <c r="M27" s="92"/>
      <c r="N27" s="92"/>
      <c r="O27" s="93" t="s">
        <v>22</v>
      </c>
      <c r="P27" s="93"/>
      <c r="Q27" s="95" t="s">
        <v>23</v>
      </c>
      <c r="R27" s="95"/>
      <c r="S27" s="90"/>
      <c r="T27" s="90"/>
      <c r="U27" s="90"/>
      <c r="V27" s="90"/>
      <c r="W27" s="23"/>
      <c r="X27" s="23"/>
    </row>
    <row r="28" spans="2:31" ht="19.5" customHeight="1">
      <c r="B28" s="96" t="s">
        <v>6</v>
      </c>
      <c r="C28" s="97">
        <f>SUM(I11:I12,I17:I18,I23:I24)</f>
        <v>2</v>
      </c>
      <c r="D28" s="98"/>
      <c r="E28" s="99">
        <f>SUM(G11:G12,G17:G18,G23:G24)</f>
        <v>1</v>
      </c>
      <c r="F28" s="100" t="s">
        <v>4</v>
      </c>
      <c r="G28" s="100">
        <f>SUM(E11:E12,E17:E18,E23:E24)</f>
        <v>6</v>
      </c>
      <c r="H28" s="101"/>
      <c r="I28" s="102">
        <f>E28-G28</f>
        <v>-5</v>
      </c>
      <c r="J28" s="103">
        <f>E28/G28</f>
        <v>0.16666666666666666</v>
      </c>
      <c r="K28" s="102"/>
      <c r="L28" s="104">
        <f>SUM(H11:H12,H17:H18,H23:H24)</f>
        <v>3</v>
      </c>
      <c r="M28" s="100" t="s">
        <v>4</v>
      </c>
      <c r="N28" s="105">
        <f>SUM(D11:D12,D17:D18,D23:D24)</f>
        <v>39</v>
      </c>
      <c r="O28" s="101"/>
      <c r="P28" s="102">
        <f>L28-N28</f>
        <v>-36</v>
      </c>
      <c r="Q28" s="103">
        <f>L28/N28</f>
        <v>0.07692307692307693</v>
      </c>
      <c r="R28" s="106"/>
      <c r="S28" s="90"/>
      <c r="T28" s="107"/>
      <c r="U28" s="107"/>
      <c r="V28" s="90"/>
      <c r="W28" s="23"/>
      <c r="X28" s="23"/>
      <c r="AB28" s="18"/>
      <c r="AC28" s="19"/>
      <c r="AD28" s="18"/>
      <c r="AE28" s="19"/>
    </row>
    <row r="29" spans="2:31" ht="19.5" customHeight="1">
      <c r="B29" s="108" t="s">
        <v>8</v>
      </c>
      <c r="C29" s="109">
        <f>SUM(P12,P18,P24,C11,C17,C23)</f>
        <v>5</v>
      </c>
      <c r="D29" s="110"/>
      <c r="E29" s="111">
        <f>SUM(N12,N18,N24,E11,E17,E23)</f>
        <v>5</v>
      </c>
      <c r="F29" s="100" t="s">
        <v>4</v>
      </c>
      <c r="G29" s="111">
        <f>SUM(L12,L18,L24,G11,G17,G23)</f>
        <v>3</v>
      </c>
      <c r="H29" s="112"/>
      <c r="I29" s="102">
        <f>E29-G29</f>
        <v>2</v>
      </c>
      <c r="J29" s="103">
        <f>E29/G29</f>
        <v>1.6666666666666667</v>
      </c>
      <c r="K29" s="113"/>
      <c r="L29" s="114">
        <f>SUM(O12,O18,O24,D11,D17,D23)</f>
        <v>25</v>
      </c>
      <c r="M29" s="100" t="s">
        <v>4</v>
      </c>
      <c r="N29" s="115">
        <f>SUM(K12,K18,K24,H11,H17,H23)</f>
        <v>14</v>
      </c>
      <c r="O29" s="112"/>
      <c r="P29" s="102">
        <f>L29-N29</f>
        <v>11</v>
      </c>
      <c r="Q29" s="103">
        <f>L29/N29</f>
        <v>1.7857142857142858</v>
      </c>
      <c r="R29" s="116"/>
      <c r="S29" s="90"/>
      <c r="T29" s="107"/>
      <c r="U29" s="107" t="s">
        <v>24</v>
      </c>
      <c r="V29" s="90"/>
      <c r="W29" s="23"/>
      <c r="X29" s="23"/>
      <c r="AB29" s="18"/>
      <c r="AC29" s="19"/>
      <c r="AD29" s="18"/>
      <c r="AE29" s="19"/>
    </row>
    <row r="30" spans="2:31" ht="19.5" customHeight="1">
      <c r="B30" s="117" t="s">
        <v>10</v>
      </c>
      <c r="C30" s="109">
        <f>SUM(C12,J12,J18,C18,C24,J24)</f>
        <v>5</v>
      </c>
      <c r="D30" s="110"/>
      <c r="E30" s="114">
        <f>SUM(E12,L12,L18,E18,E24,L24)</f>
        <v>5</v>
      </c>
      <c r="F30" s="100" t="s">
        <v>4</v>
      </c>
      <c r="G30" s="115">
        <f>SUM(N12,N18,G12,G18,G24,N24)</f>
        <v>2</v>
      </c>
      <c r="H30" s="112"/>
      <c r="I30" s="102">
        <f>E30-G30</f>
        <v>3</v>
      </c>
      <c r="J30" s="103">
        <f>E30/G30</f>
        <v>2.5</v>
      </c>
      <c r="K30" s="113"/>
      <c r="L30" s="114">
        <f>SUM(D12,K12,K18,D18,D24,K24)</f>
        <v>32</v>
      </c>
      <c r="M30" s="100" t="s">
        <v>4</v>
      </c>
      <c r="N30" s="115">
        <f>SUM(H12,O12,H18,O18,H24,O24)</f>
        <v>7</v>
      </c>
      <c r="O30" s="112"/>
      <c r="P30" s="102">
        <f>L30-N30</f>
        <v>25</v>
      </c>
      <c r="Q30" s="103">
        <f>L30/N30</f>
        <v>4.571428571428571</v>
      </c>
      <c r="R30" s="116"/>
      <c r="S30" s="90"/>
      <c r="T30" s="107"/>
      <c r="U30" s="107"/>
      <c r="V30" s="90"/>
      <c r="W30" s="23"/>
      <c r="X30" s="23"/>
      <c r="AB30" s="18"/>
      <c r="AC30" s="19"/>
      <c r="AD30" s="18"/>
      <c r="AE30" s="19"/>
    </row>
    <row r="32" spans="1:5" ht="19.5" customHeight="1">
      <c r="A32" s="118" t="s">
        <v>25</v>
      </c>
      <c r="B32" s="119" t="s">
        <v>16</v>
      </c>
      <c r="C32" s="118" t="s">
        <v>34</v>
      </c>
      <c r="D32" s="118"/>
      <c r="E32" s="118"/>
    </row>
    <row r="33" spans="1:5" ht="19.5" customHeight="1">
      <c r="A33" s="120" t="s">
        <v>27</v>
      </c>
      <c r="B33" s="121" t="s">
        <v>10</v>
      </c>
      <c r="C33" s="17">
        <v>5</v>
      </c>
      <c r="D33" s="122">
        <v>3</v>
      </c>
      <c r="E33" s="122">
        <v>25</v>
      </c>
    </row>
    <row r="34" spans="1:5" ht="19.5" customHeight="1">
      <c r="A34" s="120" t="s">
        <v>28</v>
      </c>
      <c r="B34" s="121" t="s">
        <v>8</v>
      </c>
      <c r="C34" s="17">
        <v>5</v>
      </c>
      <c r="D34" s="122">
        <v>2</v>
      </c>
      <c r="E34" s="122">
        <v>11</v>
      </c>
    </row>
    <row r="35" spans="1:5" ht="19.5" customHeight="1">
      <c r="A35" s="120" t="s">
        <v>29</v>
      </c>
      <c r="B35" s="121" t="s">
        <v>6</v>
      </c>
      <c r="C35" s="17">
        <v>2</v>
      </c>
      <c r="D35" s="122">
        <v>-5</v>
      </c>
      <c r="E35" s="122">
        <v>-36</v>
      </c>
    </row>
  </sheetData>
  <mergeCells count="43">
    <mergeCell ref="C1:K1"/>
    <mergeCell ref="L1:T1"/>
    <mergeCell ref="W3:Y3"/>
    <mergeCell ref="D4:E4"/>
    <mergeCell ref="L4:S4"/>
    <mergeCell ref="D5:E5"/>
    <mergeCell ref="K5:Z5"/>
    <mergeCell ref="D6:E6"/>
    <mergeCell ref="J6:Z6"/>
    <mergeCell ref="C9:I9"/>
    <mergeCell ref="J9:W9"/>
    <mergeCell ref="C10:I10"/>
    <mergeCell ref="J10:P10"/>
    <mergeCell ref="Q10:W10"/>
    <mergeCell ref="J11:P11"/>
    <mergeCell ref="Q11:W11"/>
    <mergeCell ref="Q12:W12"/>
    <mergeCell ref="C15:I15"/>
    <mergeCell ref="J15:W15"/>
    <mergeCell ref="C16:I16"/>
    <mergeCell ref="J16:P16"/>
    <mergeCell ref="Q16:W16"/>
    <mergeCell ref="J17:P17"/>
    <mergeCell ref="Q17:W17"/>
    <mergeCell ref="Q18:W18"/>
    <mergeCell ref="C21:I21"/>
    <mergeCell ref="J21:W21"/>
    <mergeCell ref="C22:I22"/>
    <mergeCell ref="J22:P22"/>
    <mergeCell ref="Q22:W22"/>
    <mergeCell ref="J23:P23"/>
    <mergeCell ref="Q23:W23"/>
    <mergeCell ref="Q24:W24"/>
    <mergeCell ref="C26:D27"/>
    <mergeCell ref="E26:K26"/>
    <mergeCell ref="L26:R26"/>
    <mergeCell ref="E27:G27"/>
    <mergeCell ref="H27:I27"/>
    <mergeCell ref="J27:K27"/>
    <mergeCell ref="L27:N27"/>
    <mergeCell ref="O27:P27"/>
    <mergeCell ref="Q27:R27"/>
    <mergeCell ref="C32:E32"/>
  </mergeCells>
  <conditionalFormatting sqref="C9:I10 C15:I16 C21:I22 J10:P11 J16:P17 J22:P23 Q11:W12 Q17:W18 Q23:W24">
    <cfRule type="cellIs" priority="1" dxfId="0" operator="notEqual" stopIfTrue="1">
      <formula>""</formula>
    </cfRule>
  </conditionalFormatting>
  <conditionalFormatting sqref="B10:B12 B16:B18 B22:B24">
    <cfRule type="cellIs" priority="2" dxfId="1" operator="notEqual" stopIfTrue="1">
      <formula>""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spartak</dc:creator>
  <cp:keywords/>
  <dc:description/>
  <cp:lastModifiedBy>Kamil</cp:lastModifiedBy>
  <cp:lastPrinted>2008-02-23T19:13:28Z</cp:lastPrinted>
  <dcterms:created xsi:type="dcterms:W3CDTF">2008-02-23T14:20:11Z</dcterms:created>
  <dcterms:modified xsi:type="dcterms:W3CDTF">2008-02-23T19:13:38Z</dcterms:modified>
  <cp:category/>
  <cp:version/>
  <cp:contentType/>
  <cp:contentStatus/>
</cp:coreProperties>
</file>